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vu365-my.sharepoint.com/personal/10678502_uvu_edu/Documents/Documents/UVU/Budget/Grant 4 2024-2031/"/>
    </mc:Choice>
  </mc:AlternateContent>
  <xr:revisionPtr revIDLastSave="0" documentId="8_{7A3E1063-C310-4D02-A9C1-38D574A60C46}" xr6:coauthVersionLast="47" xr6:coauthVersionMax="47" xr10:uidLastSave="{00000000-0000-0000-0000-000000000000}"/>
  <bookViews>
    <workbookView xWindow="3870" yWindow="3210" windowWidth="21495" windowHeight="11280" xr2:uid="{D4E9B33F-BB8D-4768-968D-11609E5BF3CA}"/>
  </bookViews>
  <sheets>
    <sheet name="Wage Pay Calc" sheetId="1" r:id="rId1"/>
    <sheet name="Outreach Mentor" sheetId="2" r:id="rId2"/>
    <sheet name="Administrative Assistant" sheetId="5" r:id="rId3"/>
    <sheet name="Region Info"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 i="7" l="1"/>
  <c r="R7" i="7"/>
  <c r="P6" i="7"/>
  <c r="P7" i="7"/>
  <c r="AA7" i="7" l="1"/>
  <c r="AB7" i="7"/>
  <c r="AA8" i="7"/>
  <c r="AB8" i="7"/>
  <c r="AA9" i="7"/>
  <c r="AB9" i="7"/>
  <c r="AA10" i="7"/>
  <c r="AB10" i="7"/>
  <c r="AA11" i="7"/>
  <c r="AB11" i="7"/>
  <c r="AA12" i="7"/>
  <c r="AB12" i="7"/>
  <c r="AA13" i="7"/>
  <c r="AB13" i="7"/>
  <c r="AA14" i="7"/>
  <c r="AB14" i="7"/>
  <c r="AA15" i="7"/>
  <c r="AB15" i="7"/>
  <c r="AA16" i="7"/>
  <c r="AB16" i="7"/>
  <c r="AA17" i="7"/>
  <c r="AB17" i="7"/>
  <c r="AA18" i="7"/>
  <c r="AB18" i="7"/>
  <c r="R5" i="7"/>
  <c r="T5" i="7" s="1"/>
  <c r="P5" i="7"/>
  <c r="G11" i="5"/>
  <c r="G10" i="5"/>
  <c r="G9" i="5"/>
  <c r="G8" i="5"/>
  <c r="G7" i="5"/>
  <c r="G6" i="5"/>
  <c r="G5" i="5"/>
  <c r="P5" i="1"/>
  <c r="AA5" i="7" l="1"/>
  <c r="G12" i="5"/>
  <c r="G9" i="2"/>
  <c r="G10" i="2"/>
  <c r="AA6" i="7" l="1"/>
  <c r="AB6" i="7"/>
  <c r="AB5" i="7"/>
  <c r="U5" i="7" s="1"/>
  <c r="G6" i="2"/>
  <c r="G7" i="2"/>
  <c r="G8" i="2"/>
  <c r="G11" i="2"/>
  <c r="G5" i="2"/>
  <c r="R5" i="1"/>
  <c r="G12" i="2" l="1"/>
  <c r="Q5" i="1" s="1"/>
  <c r="T5" i="1" s="1"/>
  <c r="AA5" i="1" s="1"/>
  <c r="AB5" i="1" l="1"/>
  <c r="U5" i="1" l="1"/>
</calcChain>
</file>

<file path=xl/sharedStrings.xml><?xml version="1.0" encoding="utf-8"?>
<sst xmlns="http://schemas.openxmlformats.org/spreadsheetml/2006/main" count="159" uniqueCount="75">
  <si>
    <t xml:space="preserve">GEAR UP </t>
  </si>
  <si>
    <t>Wage pay Calculator</t>
  </si>
  <si>
    <t>Information</t>
  </si>
  <si>
    <t>Education</t>
  </si>
  <si>
    <t>Details</t>
  </si>
  <si>
    <t>Employee</t>
  </si>
  <si>
    <t>Position</t>
  </si>
  <si>
    <t>Position Hrs/wk</t>
  </si>
  <si>
    <t>Hire Date</t>
  </si>
  <si>
    <t>Degree or Credit Hours</t>
  </si>
  <si>
    <t xml:space="preserve">Years of Education </t>
  </si>
  <si>
    <t>FTE Years of Relevant Experience at Hire</t>
  </si>
  <si>
    <t>Months with GU</t>
  </si>
  <si>
    <t>Date Updated</t>
  </si>
  <si>
    <t>Total Educ./ Hire Exp/ GU Exp</t>
  </si>
  <si>
    <t>Recom- mended Wage Rate</t>
  </si>
  <si>
    <t>Current Salary/Wage</t>
  </si>
  <si>
    <t>Notes/Justification</t>
  </si>
  <si>
    <t>Supervisor Approval</t>
  </si>
  <si>
    <t>OM, T, PS,  Formula</t>
  </si>
  <si>
    <t>Admin Formula</t>
  </si>
  <si>
    <t>Outreach Mentor</t>
  </si>
  <si>
    <t>Formula columns</t>
  </si>
  <si>
    <t>Go to position tab to calculate</t>
  </si>
  <si>
    <t xml:space="preserve">GU Utah recommends you hire not at the highest rate, but at a mid-level and raise their wage later based on performance and the base raise percentage, but not higher than the top rate on the pay scale. This would provide a standard for hiring which takes into consideration education and experience, both before hire and after hire making it more fair to existing employees. </t>
  </si>
  <si>
    <t>GEAR UP Pay Scales</t>
  </si>
  <si>
    <t>Outreach Mentor, Tutor, Parent Specialist</t>
  </si>
  <si>
    <t>Admin Assistant</t>
  </si>
  <si>
    <t>Level</t>
  </si>
  <si>
    <t>Edu/Exp Years</t>
  </si>
  <si>
    <t>Pay Rate</t>
  </si>
  <si>
    <t>I.</t>
  </si>
  <si>
    <t>to</t>
  </si>
  <si>
    <t>II.</t>
  </si>
  <si>
    <t>III.</t>
  </si>
  <si>
    <t>IV.</t>
  </si>
  <si>
    <t>V.</t>
  </si>
  <si>
    <t>+</t>
  </si>
  <si>
    <t>VI.</t>
  </si>
  <si>
    <t>**</t>
  </si>
  <si>
    <t>Years education &amp; experience related to key roles &amp; responsibilities or exceeds expectations</t>
  </si>
  <si>
    <t>**Retention increase for those who continue beyond the max hire rate, not to exceed yearly raise</t>
  </si>
  <si>
    <t>Hiring Form</t>
  </si>
  <si>
    <t>Work Experience</t>
  </si>
  <si>
    <t>Start Date</t>
  </si>
  <si>
    <t>End Date</t>
  </si>
  <si>
    <t>Employer</t>
  </si>
  <si>
    <t>Hours/Week</t>
  </si>
  <si>
    <t>Years of Experience</t>
  </si>
  <si>
    <t>Notes</t>
  </si>
  <si>
    <t>UVU</t>
  </si>
  <si>
    <t>Advisor</t>
  </si>
  <si>
    <t>Total</t>
  </si>
  <si>
    <t>Experience needs to be applicable to roles and responsibilities listed below (experience in school cafeteria is not applicable to GU Outreach Mentor)</t>
  </si>
  <si>
    <t>Job Description</t>
  </si>
  <si>
    <t>Works closely with GEAR UP counselors to identify eligible students, recruit, and onboard them into the GEAR UP program.</t>
  </si>
  <si>
    <t>Tracks student academic progress and standardized test results, and reports to GU counselor. Administers and tracks student and parent survey completion. Tracks and follows up with students and works with parent specialist to keep parents/guardians informed. May work in a GU class assisting with taking attendance, managing the classroom, and designing and delivering curriculum.</t>
  </si>
  <si>
    <t>Organizes and assists with GEAR UP college-readiness activities including college tours, parent/student workshops, and other activities as requested by GEAR UP counselors.</t>
  </si>
  <si>
    <t>Mentors students about good decision-making processes related to attendance, rigorous academic course selection, study skills, financial aid, ACT prep, and college and scholarship applications. Tutors as needed and requested by GEAR UP counselors.</t>
  </si>
  <si>
    <t>Makes follow up calls, appointments, and meets with families and high school counselors.</t>
  </si>
  <si>
    <t>Performs other duties and responsibilities related to position assigned by GEAR UP counselor.</t>
  </si>
  <si>
    <t>Administrative Assistant</t>
  </si>
  <si>
    <t>Requires 3 or more years of experience</t>
  </si>
  <si>
    <t>Operates office equipment such as photocopier and fax machine. Coordinates department mailings, campus tours, and other requests.</t>
  </si>
  <si>
    <t>Maintains departmental files and records, including data collection and file audits.</t>
  </si>
  <si>
    <t>Enters and audits data using automated system types routine correspondence.</t>
  </si>
  <si>
    <t>Receives and directs incoming calls and visitors. Responds to general inquiries regarding office operations. Assists with maintaining calendar and scheduling appointments.</t>
  </si>
  <si>
    <t>Provides college services information to students, faculty, and public.</t>
  </si>
  <si>
    <t>Delivers materials as required. Travels to sites in Cache, Salt Lake, Utah, Wasatch, Summit, Carbon, and Emery counties to provide support to staff. Tracks and takes state cars in for regular maintenance.</t>
  </si>
  <si>
    <t>Performs other job related duties as assigned.</t>
  </si>
  <si>
    <t>Region Info</t>
  </si>
  <si>
    <t>Admin</t>
  </si>
  <si>
    <t>Bach or 120 cr</t>
  </si>
  <si>
    <t>OM Formula</t>
  </si>
  <si>
    <t>Outreach Mentor (including work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</si>
</sst>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9">
    <font>
      <sz val="11"/>
      <color theme="1"/>
      <name val="Calibri"/>
      <family val="2"/>
      <scheme val="minor"/>
    </font>
    <font>
      <b/>
      <sz val="12"/>
      <color theme="1"/>
      <name val="Calibri"/>
      <family val="2"/>
    </font>
    <font>
      <sz val="12"/>
      <color theme="1"/>
      <name val="Calibri"/>
      <family val="2"/>
    </font>
    <font>
      <sz val="12"/>
      <name val="Calibri"/>
      <family val="2"/>
      <scheme val="minor"/>
    </font>
    <font>
      <sz val="12"/>
      <color rgb="FF000000"/>
      <name val="Calibri"/>
      <family val="2"/>
    </font>
    <font>
      <sz val="12"/>
      <color rgb="FF222222"/>
      <name val="Calibri"/>
      <family val="2"/>
    </font>
    <font>
      <b/>
      <sz val="14"/>
      <color theme="1"/>
      <name val="Calibri"/>
      <family val="2"/>
    </font>
    <font>
      <sz val="11"/>
      <color rgb="FF222222"/>
      <name val="Calibri"/>
      <family val="2"/>
    </font>
    <font>
      <b/>
      <sz val="11"/>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sz val="12"/>
      <color rgb="FF000000"/>
      <name val="Calibri"/>
      <family val="2"/>
      <scheme val="minor"/>
    </font>
    <font>
      <sz val="12"/>
      <color theme="0"/>
      <name val="Calibri"/>
      <family val="2"/>
      <scheme val="minor"/>
    </font>
    <font>
      <sz val="11"/>
      <color rgb="FFFFFFFF"/>
      <name val="Aileron"/>
    </font>
    <font>
      <b/>
      <sz val="12"/>
      <color theme="0"/>
      <name val="Calibri"/>
      <family val="2"/>
    </font>
    <font>
      <b/>
      <sz val="12"/>
      <color theme="0"/>
      <name val="Calibri"/>
      <family val="2"/>
      <scheme val="minor"/>
    </font>
    <font>
      <b/>
      <i/>
      <sz val="12"/>
      <color theme="0"/>
      <name val="Calibri"/>
      <family val="2"/>
    </font>
    <font>
      <sz val="36"/>
      <color theme="0"/>
      <name val="Calibri"/>
      <family val="2"/>
      <scheme val="minor"/>
    </font>
    <font>
      <b/>
      <sz val="11"/>
      <color theme="0"/>
      <name val="Calibri"/>
      <family val="2"/>
    </font>
    <font>
      <b/>
      <sz val="18"/>
      <color theme="0"/>
      <name val="Calibri"/>
      <family val="2"/>
    </font>
    <font>
      <b/>
      <sz val="22"/>
      <color theme="0"/>
      <name val="Calibri"/>
      <family val="2"/>
      <scheme val="minor"/>
    </font>
    <font>
      <sz val="18"/>
      <color theme="0"/>
      <name val="Calibri"/>
      <family val="2"/>
      <scheme val="minor"/>
    </font>
    <font>
      <b/>
      <sz val="16"/>
      <color theme="0"/>
      <name val="Calibri"/>
      <family val="2"/>
      <scheme val="minor"/>
    </font>
    <font>
      <b/>
      <sz val="14"/>
      <color theme="0"/>
      <name val="Calibri"/>
      <family val="2"/>
      <scheme val="minor"/>
    </font>
    <font>
      <sz val="10.5"/>
      <color theme="0"/>
      <name val="Arial"/>
      <family val="2"/>
    </font>
    <font>
      <sz val="11"/>
      <color theme="0"/>
      <name val="Arial"/>
      <family val="2"/>
    </font>
    <font>
      <sz val="11"/>
      <color theme="1"/>
      <name val="Calibri"/>
      <family val="2"/>
    </font>
    <font>
      <sz val="11"/>
      <color rgb="FF000000"/>
      <name val="Aptos"/>
      <family val="2"/>
    </font>
  </fonts>
  <fills count="11">
    <fill>
      <patternFill patternType="none"/>
    </fill>
    <fill>
      <patternFill patternType="gray125"/>
    </fill>
    <fill>
      <patternFill patternType="solid">
        <fgColor rgb="FF07376A"/>
        <bgColor rgb="FF000000"/>
      </patternFill>
    </fill>
    <fill>
      <patternFill patternType="solid">
        <fgColor rgb="FF7E93AE"/>
        <bgColor rgb="FF000000"/>
      </patternFill>
    </fill>
    <fill>
      <patternFill patternType="solid">
        <fgColor rgb="FF7E93AE"/>
        <bgColor indexed="64"/>
      </patternFill>
    </fill>
    <fill>
      <patternFill patternType="solid">
        <fgColor rgb="FF7E93AE"/>
        <bgColor rgb="FFB4C6E7"/>
      </patternFill>
    </fill>
    <fill>
      <patternFill patternType="solid">
        <fgColor theme="2"/>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9" tint="0.79998168889431442"/>
        <bgColor rgb="FFB4C6E7"/>
      </patternFill>
    </fill>
    <fill>
      <patternFill patternType="solid">
        <fgColor theme="9" tint="0.79998168889431442"/>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7E93AE"/>
      </left>
      <right style="thin">
        <color rgb="FF7E93AE"/>
      </right>
      <top style="thin">
        <color rgb="FF7E93AE"/>
      </top>
      <bottom style="thin">
        <color rgb="FF7E93AE"/>
      </bottom>
      <diagonal/>
    </border>
    <border>
      <left style="thin">
        <color rgb="FF7E93AE"/>
      </left>
      <right/>
      <top style="thin">
        <color rgb="FF7E93AE"/>
      </top>
      <bottom style="thin">
        <color rgb="FF7E93AE"/>
      </bottom>
      <diagonal/>
    </border>
    <border>
      <left/>
      <right/>
      <top style="thin">
        <color rgb="FF7E93AE"/>
      </top>
      <bottom style="thin">
        <color rgb="FF7E93AE"/>
      </bottom>
      <diagonal/>
    </border>
    <border>
      <left/>
      <right style="thin">
        <color rgb="FF7E93AE"/>
      </right>
      <top style="thin">
        <color rgb="FF7E93AE"/>
      </top>
      <bottom style="thin">
        <color rgb="FF7E93AE"/>
      </bottom>
      <diagonal/>
    </border>
    <border>
      <left/>
      <right style="thin">
        <color rgb="FF7E93AE"/>
      </right>
      <top/>
      <bottom/>
      <diagonal/>
    </border>
    <border>
      <left style="thin">
        <color rgb="FF7E93AE"/>
      </left>
      <right style="thin">
        <color rgb="FF7E93AE"/>
      </right>
      <top style="thin">
        <color rgb="FF7E93AE"/>
      </top>
      <bottom/>
      <diagonal/>
    </border>
    <border>
      <left style="thin">
        <color rgb="FF7E93AE"/>
      </left>
      <right style="thin">
        <color rgb="FF7E93AE"/>
      </right>
      <top/>
      <bottom/>
      <diagonal/>
    </border>
    <border>
      <left style="thin">
        <color rgb="FF7E93AE"/>
      </left>
      <right style="thin">
        <color rgb="FF7E93AE"/>
      </right>
      <top/>
      <bottom style="thin">
        <color rgb="FF7E93AE"/>
      </bottom>
      <diagonal/>
    </border>
    <border>
      <left style="thin">
        <color theme="0"/>
      </left>
      <right style="thin">
        <color theme="0"/>
      </right>
      <top style="thin">
        <color theme="0"/>
      </top>
      <bottom style="thin">
        <color theme="0"/>
      </bottom>
      <diagonal/>
    </border>
    <border>
      <left/>
      <right/>
      <top/>
      <bottom style="thin">
        <color rgb="FF7E93AE"/>
      </bottom>
      <diagonal/>
    </border>
    <border>
      <left style="thin">
        <color auto="1"/>
      </left>
      <right/>
      <top/>
      <bottom style="thin">
        <color rgb="FF7E93AE"/>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rgb="FF7E93AE"/>
      </bottom>
      <diagonal/>
    </border>
    <border>
      <left style="thin">
        <color rgb="FF7E93AE"/>
      </left>
      <right/>
      <top style="thin">
        <color rgb="FF7E93AE"/>
      </top>
      <bottom/>
      <diagonal/>
    </border>
    <border>
      <left style="thin">
        <color rgb="FF7E93AE"/>
      </left>
      <right style="thin">
        <color theme="0"/>
      </right>
      <top style="thin">
        <color theme="0"/>
      </top>
      <bottom/>
      <diagonal/>
    </border>
    <border>
      <left style="thin">
        <color rgb="FF7E93AE"/>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style="thin">
        <color theme="0"/>
      </top>
      <bottom style="double">
        <color theme="0"/>
      </bottom>
      <diagonal/>
    </border>
    <border>
      <left style="thin">
        <color theme="0"/>
      </left>
      <right/>
      <top/>
      <bottom style="thin">
        <color rgb="FF7E93AE"/>
      </bottom>
      <diagonal/>
    </border>
    <border>
      <left style="thin">
        <color theme="0"/>
      </left>
      <right/>
      <top style="thin">
        <color theme="0"/>
      </top>
      <bottom style="double">
        <color theme="0"/>
      </bottom>
      <diagonal/>
    </border>
    <border>
      <left/>
      <right/>
      <top style="thin">
        <color theme="0"/>
      </top>
      <bottom style="double">
        <color theme="0"/>
      </bottom>
      <diagonal/>
    </border>
    <border>
      <left/>
      <right style="thin">
        <color theme="0"/>
      </right>
      <top style="thin">
        <color theme="0"/>
      </top>
      <bottom style="double">
        <color theme="0"/>
      </bottom>
      <diagonal/>
    </border>
    <border>
      <left style="medium">
        <color rgb="FF7E93AE"/>
      </left>
      <right style="medium">
        <color rgb="FF7E93AE"/>
      </right>
      <top/>
      <bottom/>
      <diagonal/>
    </border>
    <border>
      <left/>
      <right style="medium">
        <color rgb="FFFFFFFF"/>
      </right>
      <top/>
      <bottom/>
      <diagonal/>
    </border>
    <border>
      <left/>
      <right style="medium">
        <color rgb="FF7E93AE"/>
      </right>
      <top/>
      <bottom/>
      <diagonal/>
    </border>
    <border>
      <left style="medium">
        <color rgb="FF7E93AE"/>
      </left>
      <right/>
      <top style="thin">
        <color theme="0"/>
      </top>
      <bottom/>
      <diagonal/>
    </border>
    <border>
      <left/>
      <right/>
      <top style="thin">
        <color theme="0"/>
      </top>
      <bottom/>
      <diagonal/>
    </border>
    <border>
      <left style="thin">
        <color theme="0"/>
      </left>
      <right/>
      <top style="double">
        <color theme="0"/>
      </top>
      <bottom style="thin">
        <color rgb="FF7E93AE"/>
      </bottom>
      <diagonal/>
    </border>
    <border>
      <left/>
      <right/>
      <top style="double">
        <color theme="0"/>
      </top>
      <bottom style="thin">
        <color rgb="FF7E93AE"/>
      </bottom>
      <diagonal/>
    </border>
    <border>
      <left/>
      <right style="thin">
        <color theme="0"/>
      </right>
      <top style="double">
        <color theme="0"/>
      </top>
      <bottom style="thin">
        <color rgb="FF7E93AE"/>
      </bottom>
      <diagonal/>
    </border>
    <border>
      <left style="thin">
        <color theme="0"/>
      </left>
      <right/>
      <top style="double">
        <color theme="0"/>
      </top>
      <bottom/>
      <diagonal/>
    </border>
    <border>
      <left/>
      <right/>
      <top style="double">
        <color theme="0"/>
      </top>
      <bottom/>
      <diagonal/>
    </border>
    <border>
      <left/>
      <right style="thin">
        <color theme="0"/>
      </right>
      <top style="double">
        <color theme="0"/>
      </top>
      <bottom/>
      <diagonal/>
    </border>
  </borders>
  <cellStyleXfs count="1">
    <xf numFmtId="0" fontId="0" fillId="0" borderId="0"/>
  </cellStyleXfs>
  <cellXfs count="150">
    <xf numFmtId="0" fontId="0" fillId="0" borderId="0" xfId="0"/>
    <xf numFmtId="0" fontId="2" fillId="0" borderId="0" xfId="0" applyFont="1"/>
    <xf numFmtId="0" fontId="7" fillId="0" borderId="0" xfId="0" applyFont="1" applyAlignment="1">
      <alignment horizontal="left" vertical="top"/>
    </xf>
    <xf numFmtId="0" fontId="0" fillId="0" borderId="0" xfId="0" applyAlignment="1">
      <alignment horizontal="center"/>
    </xf>
    <xf numFmtId="164" fontId="0" fillId="0" borderId="0" xfId="0" applyNumberFormat="1" applyAlignment="1">
      <alignment horizontal="center"/>
    </xf>
    <xf numFmtId="14" fontId="0" fillId="0" borderId="0" xfId="0" applyNumberFormat="1" applyAlignment="1">
      <alignment horizontal="center"/>
    </xf>
    <xf numFmtId="0" fontId="12" fillId="2" borderId="0" xfId="0" applyFont="1" applyFill="1"/>
    <xf numFmtId="0" fontId="13" fillId="2" borderId="0" xfId="0" applyFont="1" applyFill="1"/>
    <xf numFmtId="0" fontId="14" fillId="3" borderId="0" xfId="0" applyFont="1" applyFill="1" applyAlignment="1">
      <alignment horizontal="center"/>
    </xf>
    <xf numFmtId="0" fontId="0" fillId="4" borderId="0" xfId="0" applyFill="1"/>
    <xf numFmtId="0" fontId="8" fillId="4" borderId="0" xfId="0" applyFont="1" applyFill="1" applyAlignment="1">
      <alignment wrapText="1"/>
    </xf>
    <xf numFmtId="0" fontId="2" fillId="4" borderId="0" xfId="0" applyFont="1" applyFill="1"/>
    <xf numFmtId="0" fontId="18" fillId="2" borderId="0" xfId="0" applyFont="1" applyFill="1"/>
    <xf numFmtId="0" fontId="2" fillId="4" borderId="0" xfId="0" applyFont="1" applyFill="1" applyAlignment="1">
      <alignment horizontal="center"/>
    </xf>
    <xf numFmtId="0" fontId="5" fillId="4" borderId="0" xfId="0" applyFont="1" applyFill="1" applyAlignment="1">
      <alignment horizontal="center" vertical="top" wrapText="1"/>
    </xf>
    <xf numFmtId="0" fontId="0" fillId="0" borderId="5" xfId="0" applyBorder="1"/>
    <xf numFmtId="0" fontId="4" fillId="0" borderId="3" xfId="0" applyFont="1" applyBorder="1" applyAlignment="1">
      <alignment horizontal="center" wrapText="1"/>
    </xf>
    <xf numFmtId="0" fontId="4" fillId="0" borderId="4" xfId="0" applyFont="1" applyBorder="1" applyAlignment="1">
      <alignment horizontal="center" wrapText="1"/>
    </xf>
    <xf numFmtId="0" fontId="0" fillId="0" borderId="4" xfId="0" applyBorder="1" applyAlignment="1">
      <alignment horizontal="center"/>
    </xf>
    <xf numFmtId="0" fontId="0" fillId="4" borderId="6" xfId="0" applyFill="1" applyBorder="1"/>
    <xf numFmtId="0" fontId="0" fillId="0" borderId="5" xfId="0" applyBorder="1" applyAlignment="1">
      <alignment horizontal="center"/>
    </xf>
    <xf numFmtId="0" fontId="0" fillId="0" borderId="6" xfId="0" applyBorder="1"/>
    <xf numFmtId="0" fontId="2" fillId="0" borderId="5" xfId="0" applyFont="1" applyBorder="1" applyAlignment="1">
      <alignment horizontal="center"/>
    </xf>
    <xf numFmtId="0" fontId="0" fillId="0" borderId="2" xfId="0" applyBorder="1"/>
    <xf numFmtId="0" fontId="0" fillId="0" borderId="8" xfId="0" applyBorder="1"/>
    <xf numFmtId="2" fontId="2" fillId="0" borderId="5" xfId="0" applyNumberFormat="1" applyFont="1" applyBorder="1" applyAlignment="1">
      <alignment horizontal="center" wrapText="1"/>
    </xf>
    <xf numFmtId="2" fontId="2" fillId="0" borderId="6" xfId="0" applyNumberFormat="1" applyFont="1" applyBorder="1" applyAlignment="1">
      <alignment horizontal="center" wrapText="1"/>
    </xf>
    <xf numFmtId="0" fontId="0" fillId="0" borderId="2" xfId="0" applyBorder="1" applyAlignment="1">
      <alignment horizontal="center" vertical="center"/>
    </xf>
    <xf numFmtId="0" fontId="0" fillId="0" borderId="8" xfId="0" applyBorder="1" applyAlignment="1">
      <alignment horizontal="center" vertical="center"/>
    </xf>
    <xf numFmtId="1" fontId="2" fillId="0" borderId="2" xfId="0" applyNumberFormat="1" applyFont="1" applyBorder="1" applyAlignment="1">
      <alignment horizontal="center"/>
    </xf>
    <xf numFmtId="1" fontId="2" fillId="0" borderId="8" xfId="0" applyNumberFormat="1" applyFont="1" applyBorder="1" applyAlignment="1">
      <alignment horizontal="center"/>
    </xf>
    <xf numFmtId="14" fontId="2" fillId="0" borderId="7" xfId="0" applyNumberFormat="1" applyFont="1" applyBorder="1" applyAlignment="1">
      <alignment wrapText="1"/>
    </xf>
    <xf numFmtId="14" fontId="2" fillId="0" borderId="2" xfId="0" applyNumberFormat="1" applyFont="1" applyBorder="1" applyAlignment="1">
      <alignment wrapText="1"/>
    </xf>
    <xf numFmtId="14" fontId="2" fillId="0" borderId="8" xfId="0" applyNumberFormat="1" applyFont="1" applyBorder="1" applyAlignment="1">
      <alignment wrapText="1"/>
    </xf>
    <xf numFmtId="2" fontId="2" fillId="0" borderId="2" xfId="0" applyNumberFormat="1" applyFont="1" applyBorder="1" applyAlignment="1">
      <alignment horizontal="center"/>
    </xf>
    <xf numFmtId="2" fontId="2" fillId="0" borderId="8" xfId="0" applyNumberFormat="1" applyFont="1" applyBorder="1" applyAlignment="1">
      <alignment horizontal="center"/>
    </xf>
    <xf numFmtId="2" fontId="3" fillId="0" borderId="2" xfId="0" applyNumberFormat="1" applyFont="1" applyBorder="1" applyAlignment="1">
      <alignment horizontal="center"/>
    </xf>
    <xf numFmtId="2" fontId="3" fillId="0" borderId="8" xfId="0" applyNumberFormat="1" applyFont="1" applyBorder="1" applyAlignment="1">
      <alignment horizontal="center"/>
    </xf>
    <xf numFmtId="164" fontId="2" fillId="0" borderId="7" xfId="0" applyNumberFormat="1" applyFont="1" applyBorder="1"/>
    <xf numFmtId="164" fontId="2" fillId="0" borderId="2" xfId="0" applyNumberFormat="1" applyFont="1" applyBorder="1"/>
    <xf numFmtId="164" fontId="2" fillId="0" borderId="8" xfId="0" applyNumberFormat="1" applyFont="1" applyBorder="1"/>
    <xf numFmtId="0" fontId="2" fillId="0" borderId="7" xfId="0" applyFont="1" applyBorder="1"/>
    <xf numFmtId="0" fontId="2" fillId="0" borderId="8" xfId="0" applyFont="1" applyBorder="1"/>
    <xf numFmtId="0" fontId="2" fillId="0" borderId="2" xfId="0" applyFont="1" applyBorder="1"/>
    <xf numFmtId="0" fontId="0" fillId="0" borderId="7" xfId="0" applyBorder="1"/>
    <xf numFmtId="0" fontId="15" fillId="4" borderId="11" xfId="0" applyFont="1" applyFill="1" applyBorder="1" applyAlignment="1">
      <alignment horizontal="center" wrapText="1"/>
    </xf>
    <xf numFmtId="0" fontId="17" fillId="4" borderId="16" xfId="0" applyFont="1" applyFill="1" applyBorder="1" applyAlignment="1">
      <alignment wrapText="1"/>
    </xf>
    <xf numFmtId="0" fontId="6" fillId="4" borderId="0" xfId="0" applyFont="1" applyFill="1" applyAlignment="1">
      <alignment horizontal="center" vertical="center"/>
    </xf>
    <xf numFmtId="0" fontId="7" fillId="4" borderId="0" xfId="0" applyFont="1" applyFill="1" applyAlignment="1">
      <alignment horizontal="left" vertical="top"/>
    </xf>
    <xf numFmtId="0" fontId="6" fillId="4" borderId="0" xfId="0" applyFont="1" applyFill="1" applyAlignment="1">
      <alignment vertical="center"/>
    </xf>
    <xf numFmtId="164" fontId="0" fillId="4" borderId="0" xfId="0" applyNumberFormat="1" applyFill="1" applyAlignment="1">
      <alignment horizontal="center"/>
    </xf>
    <xf numFmtId="0" fontId="0" fillId="4" borderId="0" xfId="0" applyFill="1" applyAlignment="1">
      <alignment horizontal="center"/>
    </xf>
    <xf numFmtId="164" fontId="0" fillId="0" borderId="8" xfId="0" applyNumberFormat="1" applyBorder="1" applyAlignment="1">
      <alignment horizontal="center" vertical="center"/>
    </xf>
    <xf numFmtId="0" fontId="0" fillId="0" borderId="8" xfId="0" applyBorder="1" applyAlignment="1">
      <alignment horizontal="left" vertical="center"/>
    </xf>
    <xf numFmtId="0" fontId="19" fillId="4" borderId="10" xfId="0" applyFont="1" applyFill="1" applyBorder="1" applyAlignment="1">
      <alignment horizontal="center" vertical="center" wrapText="1"/>
    </xf>
    <xf numFmtId="0" fontId="0" fillId="0" borderId="6" xfId="0" applyBorder="1" applyAlignment="1">
      <alignment horizontal="center" vertical="center"/>
    </xf>
    <xf numFmtId="0" fontId="0" fillId="0" borderId="18" xfId="0" applyBorder="1" applyAlignment="1">
      <alignment horizontal="right" vertical="center"/>
    </xf>
    <xf numFmtId="0" fontId="0" fillId="0" borderId="19" xfId="0" applyBorder="1" applyAlignment="1">
      <alignment horizontal="right" vertical="center"/>
    </xf>
    <xf numFmtId="0" fontId="0" fillId="0" borderId="19" xfId="0" applyBorder="1" applyAlignment="1">
      <alignment horizontal="center" vertical="center"/>
    </xf>
    <xf numFmtId="0" fontId="0" fillId="0" borderId="6" xfId="0" applyBorder="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6" borderId="3" xfId="0" applyFill="1" applyBorder="1" applyAlignment="1">
      <alignment horizontal="center" vertical="center"/>
    </xf>
    <xf numFmtId="1" fontId="2" fillId="6" borderId="7" xfId="0" applyNumberFormat="1" applyFont="1" applyFill="1" applyBorder="1" applyAlignment="1">
      <alignment horizontal="center"/>
    </xf>
    <xf numFmtId="2" fontId="2" fillId="6" borderId="7" xfId="0" applyNumberFormat="1" applyFont="1" applyFill="1" applyBorder="1" applyAlignment="1">
      <alignment horizontal="center"/>
    </xf>
    <xf numFmtId="2" fontId="2" fillId="7" borderId="2" xfId="0" applyNumberFormat="1" applyFont="1" applyFill="1" applyBorder="1" applyAlignment="1">
      <alignment horizontal="center" wrapText="1"/>
    </xf>
    <xf numFmtId="0" fontId="2" fillId="7" borderId="0" xfId="0" applyFont="1" applyFill="1" applyAlignment="1">
      <alignment horizontal="left"/>
    </xf>
    <xf numFmtId="0" fontId="0" fillId="7" borderId="0" xfId="0" applyFill="1"/>
    <xf numFmtId="0" fontId="0" fillId="6" borderId="3" xfId="0" applyFill="1" applyBorder="1" applyAlignment="1">
      <alignment horizontal="left"/>
    </xf>
    <xf numFmtId="0" fontId="0" fillId="6" borderId="4" xfId="0" applyFill="1" applyBorder="1" applyAlignment="1">
      <alignment horizontal="left"/>
    </xf>
    <xf numFmtId="0" fontId="15" fillId="4" borderId="23" xfId="0" applyFont="1" applyFill="1" applyBorder="1" applyAlignment="1">
      <alignment horizontal="center" wrapText="1"/>
    </xf>
    <xf numFmtId="0" fontId="16" fillId="4" borderId="23" xfId="0" applyFont="1" applyFill="1" applyBorder="1" applyAlignment="1">
      <alignment horizontal="center" wrapText="1"/>
    </xf>
    <xf numFmtId="0" fontId="15" fillId="5" borderId="23" xfId="0" applyFont="1" applyFill="1" applyBorder="1" applyAlignment="1">
      <alignment horizontal="center" wrapText="1"/>
    </xf>
    <xf numFmtId="0" fontId="15" fillId="4" borderId="16" xfId="0" applyFont="1" applyFill="1" applyBorder="1" applyAlignment="1">
      <alignment horizontal="center" wrapText="1"/>
    </xf>
    <xf numFmtId="0" fontId="10" fillId="4" borderId="16" xfId="0" applyFont="1" applyFill="1" applyBorder="1" applyAlignment="1">
      <alignment horizontal="center" wrapText="1"/>
    </xf>
    <xf numFmtId="0" fontId="11" fillId="4" borderId="22" xfId="0" applyFont="1" applyFill="1" applyBorder="1"/>
    <xf numFmtId="0" fontId="10" fillId="4" borderId="22" xfId="0" applyFont="1" applyFill="1" applyBorder="1" applyAlignment="1">
      <alignment horizontal="center"/>
    </xf>
    <xf numFmtId="0" fontId="20" fillId="4" borderId="0" xfId="0" applyFont="1" applyFill="1" applyAlignment="1">
      <alignment horizontal="left" vertical="top"/>
    </xf>
    <xf numFmtId="0" fontId="21" fillId="2" borderId="0" xfId="0" applyFont="1" applyFill="1"/>
    <xf numFmtId="0" fontId="22" fillId="2" borderId="0" xfId="0" applyFont="1" applyFill="1"/>
    <xf numFmtId="0" fontId="23" fillId="4" borderId="0" xfId="0" applyFont="1" applyFill="1"/>
    <xf numFmtId="0" fontId="11" fillId="4" borderId="0" xfId="0" applyFont="1" applyFill="1"/>
    <xf numFmtId="0" fontId="10" fillId="4" borderId="0" xfId="0" applyFont="1" applyFill="1" applyAlignment="1">
      <alignment horizontal="center"/>
    </xf>
    <xf numFmtId="0" fontId="10" fillId="4" borderId="0" xfId="0" applyFont="1" applyFill="1" applyAlignment="1">
      <alignment horizontal="center" wrapText="1"/>
    </xf>
    <xf numFmtId="2" fontId="0" fillId="6" borderId="0" xfId="0" applyNumberFormat="1" applyFill="1" applyAlignment="1">
      <alignment horizontal="center" wrapText="1"/>
    </xf>
    <xf numFmtId="0" fontId="4" fillId="0" borderId="17" xfId="0" applyFont="1" applyBorder="1" applyAlignment="1">
      <alignment horizontal="center" wrapText="1"/>
    </xf>
    <xf numFmtId="14" fontId="0" fillId="0" borderId="6" xfId="0" applyNumberFormat="1" applyBorder="1" applyAlignment="1">
      <alignment horizontal="center"/>
    </xf>
    <xf numFmtId="14" fontId="0" fillId="0" borderId="6" xfId="0" applyNumberFormat="1" applyBorder="1"/>
    <xf numFmtId="14" fontId="0" fillId="0" borderId="2" xfId="0" applyNumberFormat="1" applyBorder="1" applyAlignment="1">
      <alignment horizontal="center"/>
    </xf>
    <xf numFmtId="14" fontId="0" fillId="0" borderId="5" xfId="0" applyNumberFormat="1" applyBorder="1" applyAlignment="1">
      <alignment horizontal="center"/>
    </xf>
    <xf numFmtId="0" fontId="4" fillId="0" borderId="2" xfId="0" applyFont="1" applyBorder="1" applyAlignment="1">
      <alignment horizontal="center" wrapText="1"/>
    </xf>
    <xf numFmtId="0" fontId="4" fillId="0" borderId="9" xfId="0" applyFont="1" applyBorder="1" applyAlignment="1">
      <alignment horizontal="center" wrapText="1"/>
    </xf>
    <xf numFmtId="0" fontId="24" fillId="4" borderId="0" xfId="0" applyFont="1" applyFill="1"/>
    <xf numFmtId="9" fontId="25" fillId="4" borderId="0" xfId="0" applyNumberFormat="1" applyFont="1" applyFill="1" applyAlignment="1">
      <alignment vertical="center" wrapText="1"/>
    </xf>
    <xf numFmtId="14" fontId="0" fillId="0" borderId="8" xfId="0" applyNumberFormat="1" applyBorder="1"/>
    <xf numFmtId="0" fontId="0" fillId="4" borderId="14" xfId="0" applyFill="1" applyBorder="1"/>
    <xf numFmtId="0" fontId="0" fillId="4" borderId="15" xfId="0" applyFill="1" applyBorder="1"/>
    <xf numFmtId="2" fontId="8" fillId="8" borderId="10" xfId="0" applyNumberFormat="1" applyFont="1" applyFill="1" applyBorder="1" applyAlignment="1">
      <alignment horizontal="center"/>
    </xf>
    <xf numFmtId="0" fontId="10" fillId="4" borderId="13" xfId="0" applyFont="1" applyFill="1" applyBorder="1"/>
    <xf numFmtId="0" fontId="1" fillId="9" borderId="1" xfId="0" applyFont="1" applyFill="1" applyBorder="1" applyAlignment="1">
      <alignment horizontal="center" wrapText="1"/>
    </xf>
    <xf numFmtId="2" fontId="3" fillId="10" borderId="7" xfId="0" applyNumberFormat="1" applyFont="1" applyFill="1" applyBorder="1" applyAlignment="1">
      <alignment horizontal="center"/>
    </xf>
    <xf numFmtId="0" fontId="10" fillId="4" borderId="0" xfId="0" applyFont="1" applyFill="1"/>
    <xf numFmtId="2" fontId="8" fillId="4" borderId="0" xfId="0" applyNumberFormat="1" applyFont="1" applyFill="1" applyAlignment="1">
      <alignment horizontal="center"/>
    </xf>
    <xf numFmtId="0" fontId="27" fillId="4" borderId="0" xfId="0" applyFont="1" applyFill="1"/>
    <xf numFmtId="0" fontId="1" fillId="0" borderId="1" xfId="0" applyFont="1" applyBorder="1" applyAlignment="1">
      <alignment horizontal="center" wrapText="1"/>
    </xf>
    <xf numFmtId="0" fontId="28" fillId="0" borderId="27" xfId="0" applyFont="1" applyBorder="1" applyAlignment="1">
      <alignment vertical="center"/>
    </xf>
    <xf numFmtId="0" fontId="28" fillId="0" borderId="28" xfId="0" applyFont="1" applyBorder="1" applyAlignment="1">
      <alignment horizontal="right" vertical="center"/>
    </xf>
    <xf numFmtId="0" fontId="28" fillId="0" borderId="28" xfId="0" applyFont="1" applyBorder="1" applyAlignment="1">
      <alignment horizontal="center" vertical="center"/>
    </xf>
    <xf numFmtId="0" fontId="28" fillId="0" borderId="29" xfId="0" applyFont="1" applyBorder="1" applyAlignment="1">
      <alignment vertical="center"/>
    </xf>
    <xf numFmtId="0" fontId="2" fillId="0" borderId="12" xfId="0" applyFont="1" applyBorder="1" applyAlignment="1">
      <alignment horizontal="center"/>
    </xf>
    <xf numFmtId="0" fontId="12" fillId="0" borderId="3" xfId="0" applyFont="1" applyBorder="1" applyAlignment="1">
      <alignment horizontal="center" wrapText="1"/>
    </xf>
    <xf numFmtId="0" fontId="12" fillId="0" borderId="2" xfId="0" applyFont="1" applyBorder="1" applyAlignment="1">
      <alignment horizontal="center" wrapText="1"/>
    </xf>
    <xf numFmtId="0" fontId="0" fillId="4" borderId="0" xfId="0" applyFill="1" applyAlignment="1">
      <alignment horizontal="left"/>
    </xf>
    <xf numFmtId="0" fontId="4" fillId="0" borderId="3" xfId="0" applyFont="1" applyBorder="1" applyAlignment="1">
      <alignment horizontal="center" wrapText="1"/>
    </xf>
    <xf numFmtId="0" fontId="4" fillId="0" borderId="5" xfId="0" applyFont="1" applyBorder="1" applyAlignment="1">
      <alignment horizontal="center" wrapText="1"/>
    </xf>
    <xf numFmtId="0" fontId="4" fillId="0" borderId="4" xfId="0" applyFont="1" applyBorder="1" applyAlignment="1">
      <alignment horizontal="center" wrapText="1"/>
    </xf>
    <xf numFmtId="0" fontId="15" fillId="4" borderId="35" xfId="0" applyFont="1" applyFill="1" applyBorder="1" applyAlignment="1">
      <alignment horizontal="center" wrapText="1"/>
    </xf>
    <xf numFmtId="0" fontId="15" fillId="4" borderId="36" xfId="0" applyFont="1" applyFill="1" applyBorder="1" applyAlignment="1">
      <alignment horizontal="center" wrapText="1"/>
    </xf>
    <xf numFmtId="0" fontId="15" fillId="4" borderId="37" xfId="0" applyFont="1" applyFill="1" applyBorder="1" applyAlignment="1">
      <alignment horizontal="center" wrapText="1"/>
    </xf>
    <xf numFmtId="0" fontId="16" fillId="4" borderId="32" xfId="0" applyFont="1" applyFill="1" applyBorder="1" applyAlignment="1">
      <alignment horizontal="center" wrapText="1"/>
    </xf>
    <xf numFmtId="0" fontId="16" fillId="4" borderId="34" xfId="0" applyFont="1" applyFill="1" applyBorder="1" applyAlignment="1">
      <alignment horizontal="center" wrapText="1"/>
    </xf>
    <xf numFmtId="0" fontId="15" fillId="4" borderId="32" xfId="0" applyFont="1" applyFill="1" applyBorder="1" applyAlignment="1">
      <alignment horizontal="center" wrapText="1"/>
    </xf>
    <xf numFmtId="0" fontId="15" fillId="4" borderId="33" xfId="0" applyFont="1" applyFill="1" applyBorder="1" applyAlignment="1">
      <alignment horizontal="center" wrapText="1"/>
    </xf>
    <xf numFmtId="0" fontId="15" fillId="4" borderId="34" xfId="0" applyFont="1" applyFill="1" applyBorder="1" applyAlignment="1">
      <alignment horizontal="center" wrapText="1"/>
    </xf>
    <xf numFmtId="0" fontId="2" fillId="0" borderId="12" xfId="0" applyFont="1" applyBorder="1" applyAlignment="1">
      <alignment horizontal="center"/>
    </xf>
    <xf numFmtId="0" fontId="2" fillId="0" borderId="11"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xf>
    <xf numFmtId="14" fontId="2" fillId="0" borderId="3" xfId="0" applyNumberFormat="1" applyFont="1" applyBorder="1" applyAlignment="1">
      <alignment horizontal="center" wrapText="1"/>
    </xf>
    <xf numFmtId="14" fontId="2" fillId="0" borderId="4" xfId="0" applyNumberFormat="1" applyFont="1" applyBorder="1" applyAlignment="1">
      <alignment horizontal="center" wrapText="1"/>
    </xf>
    <xf numFmtId="14" fontId="2" fillId="0" borderId="5" xfId="0" applyNumberFormat="1" applyFont="1" applyBorder="1" applyAlignment="1">
      <alignment horizontal="center" wrapText="1"/>
    </xf>
    <xf numFmtId="0" fontId="19" fillId="4" borderId="13"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2" fillId="0" borderId="0" xfId="0" applyFont="1" applyAlignment="1">
      <alignment horizontal="left" vertical="center" wrapText="1"/>
    </xf>
    <xf numFmtId="0" fontId="0" fillId="0" borderId="0" xfId="0"/>
    <xf numFmtId="8" fontId="28" fillId="0" borderId="30" xfId="0" applyNumberFormat="1" applyFont="1" applyBorder="1" applyAlignment="1">
      <alignment horizontal="center" vertical="center"/>
    </xf>
    <xf numFmtId="8" fontId="28" fillId="0" borderId="31" xfId="0" applyNumberFormat="1" applyFont="1" applyBorder="1" applyAlignment="1">
      <alignment horizontal="center" vertical="center"/>
    </xf>
    <xf numFmtId="0" fontId="5" fillId="4" borderId="0" xfId="0" applyFont="1" applyFill="1" applyAlignment="1">
      <alignment horizontal="center" vertical="top" wrapText="1"/>
    </xf>
    <xf numFmtId="0" fontId="10" fillId="4" borderId="24" xfId="0" applyFont="1" applyFill="1" applyBorder="1" applyAlignment="1">
      <alignment horizontal="center"/>
    </xf>
    <xf numFmtId="0" fontId="10" fillId="4" borderId="25" xfId="0" applyFont="1" applyFill="1" applyBorder="1" applyAlignment="1">
      <alignment horizontal="center"/>
    </xf>
    <xf numFmtId="0" fontId="10" fillId="4" borderId="26" xfId="0" applyFont="1" applyFill="1"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2" fillId="0" borderId="3" xfId="0" applyFont="1" applyBorder="1" applyAlignment="1">
      <alignment horizontal="center" wrapText="1"/>
    </xf>
    <xf numFmtId="0" fontId="2" fillId="0" borderId="4" xfId="0" applyFont="1" applyBorder="1" applyAlignment="1">
      <alignment horizontal="center" wrapText="1"/>
    </xf>
    <xf numFmtId="0" fontId="0" fillId="0" borderId="4" xfId="0" applyBorder="1" applyAlignment="1">
      <alignment horizontal="center"/>
    </xf>
    <xf numFmtId="0" fontId="26" fillId="4" borderId="0" xfId="0" applyFont="1" applyFill="1" applyAlignment="1">
      <alignment horizontal="left"/>
    </xf>
    <xf numFmtId="0" fontId="25" fillId="4" borderId="0" xfId="0" applyFont="1" applyFill="1" applyAlignment="1">
      <alignment horizontal="left" vertical="center" wrapText="1"/>
    </xf>
    <xf numFmtId="0" fontId="26" fillId="4" borderId="0" xfId="0" applyFont="1" applyFill="1" applyAlignment="1">
      <alignment horizontal="left" wrapText="1"/>
    </xf>
  </cellXfs>
  <cellStyles count="1">
    <cellStyle name="Normal" xfId="0" builtinId="0"/>
  </cellStyles>
  <dxfs count="0"/>
  <tableStyles count="0" defaultTableStyle="TableStyleMedium2" defaultPivotStyle="PivotStyleLight16"/>
  <colors>
    <mruColors>
      <color rgb="FF7E93AE"/>
      <color rgb="FFFFABAD"/>
      <color rgb="FFFF69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373E7.8354D1D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373E7.8354D1D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cid:image001.png@01D373E7.8354D1D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cid:image001.png@01D373E7.8354D1D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201930</xdr:colOff>
      <xdr:row>1</xdr:row>
      <xdr:rowOff>569595</xdr:rowOff>
    </xdr:to>
    <xdr:pic>
      <xdr:nvPicPr>
        <xdr:cNvPr id="2" name="Picture 1">
          <a:extLst>
            <a:ext uri="{FF2B5EF4-FFF2-40B4-BE49-F238E27FC236}">
              <a16:creationId xmlns:a16="http://schemas.microsoft.com/office/drawing/2014/main" id="{EC8E08C6-2E11-96AA-2322-F9D849786118}"/>
            </a:ext>
          </a:extLst>
        </xdr:cNvPr>
        <xdr:cNvPicPr>
          <a:picLocks noChangeAspect="1"/>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t="3894" r="3044" b="2301"/>
        <a:stretch>
          <a:fillRect/>
        </a:stretch>
      </xdr:blipFill>
      <xdr:spPr bwMode="auto">
        <a:xfrm>
          <a:off x="207963" y="28575"/>
          <a:ext cx="748030" cy="95377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1</xdr:col>
      <xdr:colOff>742950</xdr:colOff>
      <xdr:row>1</xdr:row>
      <xdr:rowOff>569595</xdr:rowOff>
    </xdr:to>
    <xdr:pic>
      <xdr:nvPicPr>
        <xdr:cNvPr id="2" name="Picture 1">
          <a:extLst>
            <a:ext uri="{FF2B5EF4-FFF2-40B4-BE49-F238E27FC236}">
              <a16:creationId xmlns:a16="http://schemas.microsoft.com/office/drawing/2014/main" id="{38052BAF-2F24-4CB4-8F0D-8A1607A93B0D}"/>
            </a:ext>
          </a:extLst>
        </xdr:cNvPr>
        <xdr:cNvPicPr>
          <a:picLocks noChangeAspect="1"/>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t="3894" r="3044" b="2301"/>
        <a:stretch>
          <a:fillRect/>
        </a:stretch>
      </xdr:blipFill>
      <xdr:spPr bwMode="auto">
        <a:xfrm>
          <a:off x="228600" y="38100"/>
          <a:ext cx="742950" cy="95059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47625</xdr:rowOff>
    </xdr:from>
    <xdr:to>
      <xdr:col>1</xdr:col>
      <xdr:colOff>742950</xdr:colOff>
      <xdr:row>1</xdr:row>
      <xdr:rowOff>569595</xdr:rowOff>
    </xdr:to>
    <xdr:pic>
      <xdr:nvPicPr>
        <xdr:cNvPr id="2" name="Picture 1">
          <a:extLst>
            <a:ext uri="{FF2B5EF4-FFF2-40B4-BE49-F238E27FC236}">
              <a16:creationId xmlns:a16="http://schemas.microsoft.com/office/drawing/2014/main" id="{203929D3-8211-4DCF-9084-CEAA4A7C69AC}"/>
            </a:ext>
          </a:extLst>
        </xdr:cNvPr>
        <xdr:cNvPicPr>
          <a:picLocks noChangeAspect="1"/>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t="3894" r="3044" b="2301"/>
        <a:stretch>
          <a:fillRect/>
        </a:stretch>
      </xdr:blipFill>
      <xdr:spPr bwMode="auto">
        <a:xfrm>
          <a:off x="238125" y="47625"/>
          <a:ext cx="742950" cy="95059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161925</xdr:colOff>
      <xdr:row>1</xdr:row>
      <xdr:rowOff>526197</xdr:rowOff>
    </xdr:to>
    <xdr:pic>
      <xdr:nvPicPr>
        <xdr:cNvPr id="2" name="Picture 1">
          <a:extLst>
            <a:ext uri="{FF2B5EF4-FFF2-40B4-BE49-F238E27FC236}">
              <a16:creationId xmlns:a16="http://schemas.microsoft.com/office/drawing/2014/main" id="{5F503555-9EE9-49C7-B668-98A9ED6922C6}"/>
            </a:ext>
          </a:extLst>
        </xdr:cNvPr>
        <xdr:cNvPicPr>
          <a:picLocks noChangeAspect="1"/>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t="3894" r="3044" b="2301"/>
        <a:stretch>
          <a:fillRect/>
        </a:stretch>
      </xdr:blipFill>
      <xdr:spPr bwMode="auto">
        <a:xfrm>
          <a:off x="209550" y="28575"/>
          <a:ext cx="704850" cy="907197"/>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6656B-C1CE-40A5-911E-A6535042A8A7}">
  <dimension ref="A1:AL1005"/>
  <sheetViews>
    <sheetView tabSelected="1" topLeftCell="A17" zoomScale="120" zoomScaleNormal="120" workbookViewId="0">
      <selection activeCell="L23" sqref="L23"/>
    </sheetView>
  </sheetViews>
  <sheetFormatPr defaultColWidth="12.85546875" defaultRowHeight="15"/>
  <cols>
    <col min="1" max="1" width="3" customWidth="1"/>
    <col min="2" max="2" width="8.28515625" customWidth="1"/>
    <col min="3" max="5" width="3.28515625" customWidth="1"/>
    <col min="6" max="6" width="13.7109375" customWidth="1"/>
    <col min="7" max="7" width="19" customWidth="1"/>
    <col min="8" max="8" width="8.42578125" customWidth="1"/>
    <col min="9" max="11" width="3.140625" customWidth="1"/>
    <col min="12" max="12" width="2.7109375" customWidth="1"/>
    <col min="13" max="13" width="4.42578125" customWidth="1"/>
    <col min="14" max="14" width="7" customWidth="1"/>
    <col min="15" max="15" width="13.85546875" customWidth="1"/>
    <col min="16" max="17" width="12.28515625" customWidth="1"/>
    <col min="18" max="21" width="11.42578125" customWidth="1"/>
    <col min="22" max="22" width="9.140625" customWidth="1"/>
    <col min="23" max="23" width="32" customWidth="1"/>
    <col min="24" max="24" width="15" customWidth="1"/>
    <col min="25" max="25" width="4.85546875" customWidth="1"/>
    <col min="26" max="38" width="9.7109375" customWidth="1"/>
  </cols>
  <sheetData>
    <row r="1" spans="1:38" ht="32.25" customHeight="1">
      <c r="A1" s="6"/>
      <c r="B1" s="6"/>
      <c r="C1" s="6"/>
      <c r="D1" s="6"/>
      <c r="E1" s="6"/>
      <c r="F1" s="6"/>
      <c r="G1" s="6"/>
      <c r="H1" s="6"/>
      <c r="I1" s="6"/>
      <c r="J1" s="6"/>
      <c r="K1" s="6"/>
      <c r="L1" s="6"/>
      <c r="M1" s="6"/>
      <c r="N1" s="6"/>
      <c r="O1" s="6"/>
      <c r="P1" s="6"/>
      <c r="Q1" s="6"/>
      <c r="R1" s="6"/>
      <c r="S1" s="6"/>
      <c r="T1" s="6"/>
      <c r="U1" s="6"/>
      <c r="V1" s="6"/>
      <c r="W1" s="6"/>
      <c r="X1" s="6"/>
      <c r="Y1" s="6"/>
    </row>
    <row r="2" spans="1:38" ht="46.5">
      <c r="A2" s="6"/>
      <c r="B2" s="7"/>
      <c r="C2" s="7"/>
      <c r="D2" s="7"/>
      <c r="E2" s="12" t="s">
        <v>0</v>
      </c>
      <c r="F2" s="6"/>
      <c r="G2" s="6"/>
      <c r="H2" s="78" t="s">
        <v>1</v>
      </c>
      <c r="I2" s="6"/>
      <c r="J2" s="6"/>
      <c r="K2" s="6"/>
      <c r="L2" s="6"/>
      <c r="M2" s="6"/>
      <c r="N2" s="6"/>
      <c r="O2" s="6"/>
      <c r="P2" s="6"/>
      <c r="Q2" s="6"/>
      <c r="R2" s="6"/>
      <c r="S2" s="6"/>
      <c r="T2" s="6"/>
      <c r="U2" s="6"/>
      <c r="V2" s="6"/>
      <c r="W2" s="6"/>
      <c r="X2" s="6"/>
      <c r="Y2" s="6"/>
    </row>
    <row r="3" spans="1:38" ht="15.75" thickBot="1">
      <c r="A3" s="9"/>
      <c r="B3" s="139" t="s">
        <v>2</v>
      </c>
      <c r="C3" s="140"/>
      <c r="D3" s="140"/>
      <c r="E3" s="140"/>
      <c r="F3" s="140"/>
      <c r="G3" s="140"/>
      <c r="H3" s="140"/>
      <c r="I3" s="140"/>
      <c r="J3" s="140"/>
      <c r="K3" s="140"/>
      <c r="L3" s="140"/>
      <c r="M3" s="141"/>
      <c r="N3" s="139" t="s">
        <v>3</v>
      </c>
      <c r="O3" s="140"/>
      <c r="P3" s="141"/>
      <c r="Q3" s="139" t="s">
        <v>4</v>
      </c>
      <c r="R3" s="140"/>
      <c r="S3" s="140"/>
      <c r="T3" s="140"/>
      <c r="U3" s="140"/>
      <c r="V3" s="141"/>
      <c r="W3" s="75"/>
      <c r="X3" s="76"/>
      <c r="Y3" s="9"/>
    </row>
    <row r="4" spans="1:38" ht="63" customHeight="1" thickTop="1">
      <c r="A4" s="8"/>
      <c r="B4" s="116" t="s">
        <v>5</v>
      </c>
      <c r="C4" s="117"/>
      <c r="D4" s="117"/>
      <c r="E4" s="117"/>
      <c r="F4" s="118"/>
      <c r="G4" s="70" t="s">
        <v>6</v>
      </c>
      <c r="H4" s="119" t="s">
        <v>7</v>
      </c>
      <c r="I4" s="120"/>
      <c r="J4" s="121" t="s">
        <v>8</v>
      </c>
      <c r="K4" s="122"/>
      <c r="L4" s="122"/>
      <c r="M4" s="123"/>
      <c r="N4" s="121" t="s">
        <v>9</v>
      </c>
      <c r="O4" s="123"/>
      <c r="P4" s="45" t="s">
        <v>10</v>
      </c>
      <c r="Q4" s="70" t="s">
        <v>11</v>
      </c>
      <c r="R4" s="72" t="s">
        <v>12</v>
      </c>
      <c r="S4" s="70" t="s">
        <v>13</v>
      </c>
      <c r="T4" s="72" t="s">
        <v>14</v>
      </c>
      <c r="U4" s="71" t="s">
        <v>15</v>
      </c>
      <c r="V4" s="73" t="s">
        <v>16</v>
      </c>
      <c r="W4" s="46" t="s">
        <v>17</v>
      </c>
      <c r="X4" s="74" t="s">
        <v>18</v>
      </c>
      <c r="Y4" s="10"/>
      <c r="Z4" s="104"/>
      <c r="AA4" s="99" t="s">
        <v>73</v>
      </c>
      <c r="AB4" s="99" t="s">
        <v>20</v>
      </c>
    </row>
    <row r="5" spans="1:38" ht="15.75">
      <c r="A5" s="9"/>
      <c r="B5" s="124"/>
      <c r="C5" s="125"/>
      <c r="D5" s="125"/>
      <c r="E5" s="125"/>
      <c r="F5" s="125"/>
      <c r="G5" s="16" t="s">
        <v>21</v>
      </c>
      <c r="H5" s="126">
        <v>28</v>
      </c>
      <c r="I5" s="127"/>
      <c r="J5" s="128">
        <v>45703</v>
      </c>
      <c r="K5" s="129"/>
      <c r="L5" s="129"/>
      <c r="M5" s="130"/>
      <c r="N5" s="142" t="s">
        <v>72</v>
      </c>
      <c r="O5" s="143"/>
      <c r="P5" s="62">
        <f>IF(N5="Master",6,IF(N5="Bach or 120 cr",4,IF(N5="90 cr",3,IF(N5="Assoc or 60 cr",2,IF(N5="30 cr",1,IF(N5="15 cr",0.5,IF(N5="HS Grad or equiv.",0.25)))))))</f>
        <v>4</v>
      </c>
      <c r="Q5" s="65">
        <f>IF(G5="Outreach Mentor",'Outreach Mentor'!$G$12,IF(G5="Tutor",#REF!,IF(G5="Parent Specialist",#REF!,IF(G5="Admin",'Administrative Assistant'!$G$12,IF(G5="Ass Coordinator",#REF!)))))</f>
        <v>0.41666666666666669</v>
      </c>
      <c r="R5" s="63">
        <f>DATEDIF(J5,S5,"m")</f>
        <v>0</v>
      </c>
      <c r="S5" s="31">
        <v>45703</v>
      </c>
      <c r="T5" s="64">
        <f>P5+Q5+(R5/12*H5/40)</f>
        <v>4.416666666666667</v>
      </c>
      <c r="U5" s="100" t="str">
        <f>IF(G5="Admin",AB5,AA5)</f>
        <v>17.21-17.92</v>
      </c>
      <c r="V5" s="38">
        <v>16</v>
      </c>
      <c r="W5" s="44"/>
      <c r="X5" s="41"/>
      <c r="Y5" s="11"/>
      <c r="AA5" t="str">
        <f>IF(T5&gt;$C$22,$F$21+0.01&amp;"-"&amp;$F$22,IF(T5&gt;$C$21,$F$20+0.01&amp;"-"&amp;$F$21,IF(T5&gt;$C$20,$F$19+0.01&amp;"-"&amp;$F$20,IF(T5&gt;$C$19,$F$18+0.01&amp;"-"&amp;$F$19,IF(T5&gt;$C$18,$F$18)))))</f>
        <v>17.21-17.92</v>
      </c>
      <c r="AB5" t="str">
        <f>IF(T5&gt;$I$22,$L$21+0.01&amp;"-"&amp;$L$22,IF(T5&gt;$I$21,$L$20+0.01&amp;"-"&amp;$L$21,IF(T5&gt;$I$20,$L$19+0.01&amp;"-"&amp;$L$20,IF(T5&gt;$I$19,$L$18+0.01&amp;"-"&amp;$L$19,IF(T5&gt;$I$18,$L$18)))))</f>
        <v>18.06-18.81</v>
      </c>
    </row>
    <row r="6" spans="1:38" ht="15.75" customHeight="1">
      <c r="A6" s="19"/>
      <c r="B6" s="144"/>
      <c r="C6" s="145"/>
      <c r="D6" s="145"/>
      <c r="E6" s="145"/>
      <c r="F6" s="145"/>
      <c r="G6" s="16"/>
      <c r="H6" s="113"/>
      <c r="I6" s="114"/>
      <c r="J6" s="113"/>
      <c r="K6" s="115"/>
      <c r="L6" s="115"/>
      <c r="M6" s="114"/>
      <c r="N6" s="113"/>
      <c r="O6" s="114"/>
      <c r="P6" s="27"/>
      <c r="Q6" s="25"/>
      <c r="R6" s="29"/>
      <c r="S6" s="32"/>
      <c r="T6" s="34"/>
      <c r="U6" s="36"/>
      <c r="V6" s="39"/>
      <c r="W6" s="23"/>
      <c r="X6" s="43"/>
      <c r="Y6" s="11"/>
    </row>
    <row r="7" spans="1:38" ht="15.75" customHeight="1">
      <c r="A7" s="19"/>
      <c r="B7" s="144"/>
      <c r="C7" s="145"/>
      <c r="D7" s="145"/>
      <c r="E7" s="145"/>
      <c r="F7" s="145"/>
      <c r="G7" s="16"/>
      <c r="H7" s="113"/>
      <c r="I7" s="114"/>
      <c r="J7" s="113"/>
      <c r="K7" s="115"/>
      <c r="L7" s="115"/>
      <c r="M7" s="114"/>
      <c r="N7" s="113"/>
      <c r="O7" s="114"/>
      <c r="P7" s="28"/>
      <c r="Q7" s="26"/>
      <c r="R7" s="30"/>
      <c r="S7" s="33"/>
      <c r="T7" s="35"/>
      <c r="U7" s="37"/>
      <c r="V7" s="40"/>
      <c r="W7" s="24"/>
      <c r="X7" s="42"/>
      <c r="Y7" s="11"/>
    </row>
    <row r="8" spans="1:38" ht="15.75" customHeight="1">
      <c r="A8" s="19"/>
      <c r="B8" s="142"/>
      <c r="C8" s="146"/>
      <c r="D8" s="146"/>
      <c r="E8" s="146"/>
      <c r="F8" s="146"/>
      <c r="G8" s="16"/>
      <c r="H8" s="113"/>
      <c r="I8" s="114"/>
      <c r="J8" s="113"/>
      <c r="K8" s="115"/>
      <c r="L8" s="115"/>
      <c r="M8" s="114"/>
      <c r="N8" s="113"/>
      <c r="O8" s="114"/>
      <c r="P8" s="23"/>
      <c r="Q8" s="15"/>
      <c r="R8" s="23"/>
      <c r="S8" s="23"/>
      <c r="T8" s="23"/>
      <c r="U8" s="23"/>
      <c r="V8" s="23"/>
      <c r="W8" s="23"/>
      <c r="X8" s="23"/>
      <c r="Y8" s="9"/>
    </row>
    <row r="9" spans="1:38" ht="15.75" customHeight="1">
      <c r="A9" s="9"/>
      <c r="B9" s="68" t="s">
        <v>22</v>
      </c>
      <c r="C9" s="69"/>
      <c r="D9" s="69"/>
      <c r="E9" s="69"/>
      <c r="F9" s="18"/>
      <c r="G9" s="16"/>
      <c r="H9" s="113"/>
      <c r="I9" s="114"/>
      <c r="J9" s="113"/>
      <c r="K9" s="115"/>
      <c r="L9" s="115"/>
      <c r="M9" s="114"/>
      <c r="N9" s="113"/>
      <c r="O9" s="114"/>
      <c r="P9" s="23"/>
      <c r="Q9" s="15"/>
      <c r="R9" s="23"/>
      <c r="S9" s="23"/>
      <c r="T9" s="23"/>
      <c r="U9" s="23"/>
      <c r="V9" s="23"/>
      <c r="W9" s="23"/>
      <c r="X9" s="23"/>
      <c r="Y9" s="9"/>
    </row>
    <row r="10" spans="1:38" ht="15.75" customHeight="1">
      <c r="A10" s="9"/>
      <c r="B10" s="66" t="s">
        <v>23</v>
      </c>
      <c r="C10" s="66"/>
      <c r="D10" s="66"/>
      <c r="E10" s="66"/>
      <c r="F10" s="67"/>
      <c r="G10" s="16"/>
      <c r="H10" s="113"/>
      <c r="I10" s="114"/>
      <c r="J10" s="113"/>
      <c r="K10" s="115"/>
      <c r="L10" s="115"/>
      <c r="M10" s="114"/>
      <c r="N10" s="113"/>
      <c r="O10" s="114"/>
      <c r="P10" s="24"/>
      <c r="Q10" s="21"/>
      <c r="R10" s="24"/>
      <c r="S10" s="24"/>
      <c r="T10" s="24"/>
      <c r="U10" s="24"/>
      <c r="V10" s="24"/>
      <c r="W10" s="24"/>
      <c r="X10" s="24"/>
      <c r="Y10" s="9"/>
    </row>
    <row r="11" spans="1:38" ht="15.75" customHeight="1">
      <c r="A11" s="9"/>
      <c r="B11" s="9"/>
      <c r="C11" s="11"/>
      <c r="D11" s="11"/>
      <c r="E11" s="11"/>
      <c r="F11" s="9"/>
      <c r="G11" s="19"/>
      <c r="H11" s="9"/>
      <c r="I11" s="9"/>
      <c r="J11" s="9"/>
      <c r="K11" s="9"/>
      <c r="L11" s="9"/>
      <c r="M11" s="9"/>
      <c r="N11" s="9"/>
      <c r="O11" s="9"/>
      <c r="P11" s="9"/>
      <c r="Q11" s="9"/>
      <c r="R11" s="9"/>
      <c r="S11" s="9"/>
      <c r="T11" s="9"/>
      <c r="U11" s="9"/>
      <c r="V11" s="13"/>
      <c r="W11" s="13"/>
      <c r="X11" s="9"/>
      <c r="Y11" s="9"/>
    </row>
    <row r="12" spans="1:38" ht="6.75" customHeight="1">
      <c r="A12" s="9"/>
      <c r="B12" s="11"/>
      <c r="C12" s="11"/>
      <c r="D12" s="11"/>
      <c r="E12" s="11"/>
      <c r="F12" s="9"/>
      <c r="G12" s="9"/>
      <c r="H12" s="9"/>
      <c r="I12" s="9"/>
      <c r="J12" s="9"/>
      <c r="K12" s="9"/>
      <c r="L12" s="9"/>
      <c r="M12" s="9"/>
      <c r="N12" s="9"/>
      <c r="O12" s="9"/>
      <c r="P12" s="9"/>
      <c r="Q12" s="9"/>
      <c r="R12" s="9"/>
      <c r="S12" s="9"/>
      <c r="T12" s="9"/>
      <c r="U12" s="9"/>
      <c r="V12" s="13"/>
      <c r="W12" s="13"/>
      <c r="X12" s="9"/>
      <c r="Y12" s="9"/>
    </row>
    <row r="13" spans="1:38" ht="48.75" customHeight="1">
      <c r="A13" s="9"/>
      <c r="B13" s="138" t="s">
        <v>24</v>
      </c>
      <c r="C13" s="138"/>
      <c r="D13" s="138"/>
      <c r="E13" s="138"/>
      <c r="F13" s="138"/>
      <c r="G13" s="138"/>
      <c r="H13" s="138"/>
      <c r="I13" s="138"/>
      <c r="J13" s="138"/>
      <c r="K13" s="138"/>
      <c r="L13" s="138"/>
      <c r="M13" s="138"/>
      <c r="N13" s="138"/>
      <c r="O13" s="138"/>
      <c r="P13" s="138"/>
      <c r="Q13" s="138"/>
      <c r="R13" s="138"/>
      <c r="S13" s="138"/>
      <c r="T13" s="138"/>
      <c r="U13" s="138"/>
      <c r="V13" s="138"/>
      <c r="W13" s="13"/>
      <c r="X13" s="9"/>
      <c r="Y13" s="9"/>
      <c r="Z13" s="1"/>
      <c r="AA13" s="1"/>
      <c r="AB13" s="1"/>
      <c r="AC13" s="1"/>
      <c r="AD13" s="1"/>
      <c r="AE13" s="1"/>
      <c r="AF13" s="1"/>
      <c r="AG13" s="1"/>
      <c r="AH13" s="1"/>
      <c r="AI13" s="1"/>
      <c r="AJ13" s="1"/>
      <c r="AK13" s="1"/>
      <c r="AL13" s="1"/>
    </row>
    <row r="14" spans="1:38" ht="15.75">
      <c r="A14" s="9"/>
      <c r="B14" s="14"/>
      <c r="C14" s="14"/>
      <c r="D14" s="14"/>
      <c r="E14" s="14"/>
      <c r="F14" s="9"/>
      <c r="G14" s="9"/>
      <c r="H14" s="9"/>
      <c r="I14" s="9"/>
      <c r="J14" s="9"/>
      <c r="K14" s="9"/>
      <c r="L14" s="9"/>
      <c r="M14" s="9"/>
      <c r="N14" s="9"/>
      <c r="O14" s="9"/>
      <c r="P14" s="9"/>
      <c r="Q14" s="9"/>
      <c r="R14" s="9"/>
      <c r="S14" s="9"/>
      <c r="T14" s="9"/>
      <c r="U14" s="9"/>
      <c r="V14" s="13"/>
      <c r="W14" s="13"/>
      <c r="X14" s="9"/>
      <c r="Y14" s="9"/>
      <c r="Z14" s="1"/>
      <c r="AA14" s="1"/>
      <c r="AB14" s="1"/>
      <c r="AC14" s="1"/>
      <c r="AD14" s="1"/>
      <c r="AE14" s="1"/>
      <c r="AF14" s="1"/>
      <c r="AG14" s="1"/>
      <c r="AH14" s="1"/>
      <c r="AI14" s="1"/>
      <c r="AJ14" s="1"/>
      <c r="AK14" s="1"/>
      <c r="AL14" s="1"/>
    </row>
    <row r="15" spans="1:38" ht="23.25">
      <c r="A15" s="9"/>
      <c r="B15" s="77" t="s">
        <v>25</v>
      </c>
      <c r="C15" s="14"/>
      <c r="D15" s="14"/>
      <c r="E15" s="14"/>
      <c r="F15" s="9"/>
      <c r="G15" s="9"/>
      <c r="H15" s="47"/>
      <c r="I15" s="47"/>
      <c r="J15" s="47"/>
      <c r="K15" s="47"/>
      <c r="L15" s="47"/>
      <c r="M15" s="47"/>
      <c r="N15" s="47"/>
      <c r="O15" s="9"/>
      <c r="P15" s="9"/>
      <c r="Q15" s="9"/>
      <c r="R15" s="9"/>
      <c r="S15" s="9"/>
      <c r="T15" s="9"/>
      <c r="U15" s="9"/>
      <c r="V15" s="13"/>
      <c r="W15" s="13"/>
      <c r="X15" s="9"/>
      <c r="Y15" s="9"/>
      <c r="Z15" s="1"/>
      <c r="AA15" s="1"/>
      <c r="AB15" s="1"/>
      <c r="AC15" s="1"/>
      <c r="AD15" s="1"/>
      <c r="AE15" s="1"/>
      <c r="AF15" s="1"/>
      <c r="AG15" s="1"/>
      <c r="AH15" s="1"/>
      <c r="AI15" s="1"/>
      <c r="AJ15" s="1"/>
      <c r="AK15" s="1"/>
      <c r="AL15" s="1"/>
    </row>
    <row r="16" spans="1:38" ht="27.75" customHeight="1">
      <c r="A16" s="9"/>
      <c r="B16" s="131" t="s">
        <v>74</v>
      </c>
      <c r="C16" s="132"/>
      <c r="D16" s="132"/>
      <c r="E16" s="132"/>
      <c r="F16" s="133"/>
      <c r="G16" s="47"/>
      <c r="H16" s="131" t="s">
        <v>27</v>
      </c>
      <c r="I16" s="132"/>
      <c r="J16" s="132"/>
      <c r="K16" s="132"/>
      <c r="L16" s="132"/>
      <c r="M16" s="132"/>
      <c r="N16" s="133"/>
      <c r="O16" s="47"/>
      <c r="P16" s="47"/>
      <c r="Q16" s="47"/>
      <c r="R16" s="47"/>
      <c r="S16" s="47"/>
      <c r="T16" s="47"/>
      <c r="U16" s="9"/>
      <c r="V16" s="9"/>
      <c r="W16" s="9"/>
      <c r="X16" s="9"/>
      <c r="Y16" s="9"/>
    </row>
    <row r="17" spans="1:25" ht="28.7" customHeight="1">
      <c r="A17" s="47"/>
      <c r="B17" s="54" t="s">
        <v>28</v>
      </c>
      <c r="C17" s="131" t="s">
        <v>29</v>
      </c>
      <c r="D17" s="132"/>
      <c r="E17" s="133"/>
      <c r="F17" s="54" t="s">
        <v>30</v>
      </c>
      <c r="G17" s="9"/>
      <c r="H17" s="54" t="s">
        <v>28</v>
      </c>
      <c r="I17" s="131" t="s">
        <v>29</v>
      </c>
      <c r="J17" s="132"/>
      <c r="K17" s="133"/>
      <c r="L17" s="131" t="s">
        <v>30</v>
      </c>
      <c r="M17" s="132"/>
      <c r="N17" s="133"/>
      <c r="O17" s="47"/>
      <c r="P17" s="47"/>
      <c r="Q17" s="47"/>
      <c r="R17" s="47"/>
      <c r="S17" s="47"/>
      <c r="T17" s="47"/>
      <c r="U17" s="9"/>
      <c r="V17" s="9"/>
      <c r="W17" s="9"/>
      <c r="X17" s="9"/>
      <c r="Y17" s="9"/>
    </row>
    <row r="18" spans="1:25" ht="18" customHeight="1">
      <c r="A18" s="9"/>
      <c r="B18" s="53" t="s">
        <v>31</v>
      </c>
      <c r="C18" s="56">
        <v>0</v>
      </c>
      <c r="D18" s="60" t="s">
        <v>32</v>
      </c>
      <c r="E18" s="59">
        <v>1</v>
      </c>
      <c r="F18" s="52">
        <v>16.47</v>
      </c>
      <c r="G18" s="9"/>
      <c r="H18" s="105" t="s">
        <v>31</v>
      </c>
      <c r="I18" s="106">
        <v>0</v>
      </c>
      <c r="J18" s="107" t="s">
        <v>32</v>
      </c>
      <c r="K18" s="108">
        <v>1</v>
      </c>
      <c r="L18" s="136">
        <v>17.29</v>
      </c>
      <c r="M18" s="137"/>
      <c r="N18" s="137"/>
      <c r="O18" s="112"/>
      <c r="P18" s="9"/>
      <c r="Q18" s="9"/>
      <c r="R18" s="9"/>
      <c r="S18" s="9"/>
      <c r="T18" s="9"/>
      <c r="U18" s="9"/>
      <c r="V18" s="9"/>
      <c r="W18" s="9"/>
      <c r="X18" s="9"/>
      <c r="Y18" s="9"/>
    </row>
    <row r="19" spans="1:25">
      <c r="A19" s="9"/>
      <c r="B19" s="53" t="s">
        <v>33</v>
      </c>
      <c r="C19" s="57">
        <v>1</v>
      </c>
      <c r="D19" s="61" t="s">
        <v>32</v>
      </c>
      <c r="E19" s="59">
        <v>3</v>
      </c>
      <c r="F19" s="52">
        <v>17.2</v>
      </c>
      <c r="G19" s="9"/>
      <c r="H19" s="105" t="s">
        <v>33</v>
      </c>
      <c r="I19" s="106">
        <v>1</v>
      </c>
      <c r="J19" s="107" t="s">
        <v>32</v>
      </c>
      <c r="K19" s="108">
        <v>3</v>
      </c>
      <c r="L19" s="136">
        <v>18.05</v>
      </c>
      <c r="M19" s="137"/>
      <c r="N19" s="137"/>
      <c r="O19" s="48"/>
      <c r="P19" s="9"/>
      <c r="Q19" s="9"/>
      <c r="R19" s="9"/>
      <c r="S19" s="9"/>
      <c r="T19" s="9"/>
      <c r="U19" s="9"/>
      <c r="V19" s="9"/>
      <c r="W19" s="9"/>
      <c r="X19" s="9"/>
      <c r="Y19" s="9"/>
    </row>
    <row r="20" spans="1:25">
      <c r="A20" s="9"/>
      <c r="B20" s="53" t="s">
        <v>34</v>
      </c>
      <c r="C20" s="57">
        <v>3</v>
      </c>
      <c r="D20" s="61" t="s">
        <v>32</v>
      </c>
      <c r="E20" s="59">
        <v>5</v>
      </c>
      <c r="F20" s="52">
        <v>17.920000000000002</v>
      </c>
      <c r="G20" s="9"/>
      <c r="H20" s="105" t="s">
        <v>34</v>
      </c>
      <c r="I20" s="106">
        <v>3</v>
      </c>
      <c r="J20" s="107" t="s">
        <v>32</v>
      </c>
      <c r="K20" s="108">
        <v>5</v>
      </c>
      <c r="L20" s="136">
        <v>18.809999999999999</v>
      </c>
      <c r="M20" s="137"/>
      <c r="N20" s="137"/>
      <c r="O20" s="48"/>
      <c r="P20" s="9"/>
      <c r="Q20" s="9"/>
      <c r="R20" s="9"/>
      <c r="S20" s="9"/>
      <c r="T20" s="9"/>
      <c r="U20" s="9"/>
      <c r="V20" s="9"/>
      <c r="W20" s="9"/>
      <c r="X20" s="9"/>
      <c r="Y20" s="9"/>
    </row>
    <row r="21" spans="1:25">
      <c r="A21" s="9"/>
      <c r="B21" s="53" t="s">
        <v>35</v>
      </c>
      <c r="C21" s="57">
        <v>5</v>
      </c>
      <c r="D21" s="61" t="s">
        <v>32</v>
      </c>
      <c r="E21" s="59">
        <v>7</v>
      </c>
      <c r="F21" s="52">
        <v>18.649999999999999</v>
      </c>
      <c r="G21" s="9"/>
      <c r="H21" s="105" t="s">
        <v>35</v>
      </c>
      <c r="I21" s="106">
        <v>5</v>
      </c>
      <c r="J21" s="107" t="s">
        <v>32</v>
      </c>
      <c r="K21" s="108">
        <v>7</v>
      </c>
      <c r="L21" s="136">
        <v>19.57</v>
      </c>
      <c r="M21" s="137"/>
      <c r="N21" s="137"/>
      <c r="O21" s="48"/>
      <c r="P21" s="9"/>
      <c r="Q21" s="9"/>
      <c r="R21" s="9"/>
      <c r="S21" s="9"/>
      <c r="T21" s="9"/>
      <c r="U21" s="9"/>
      <c r="V21" s="9"/>
      <c r="W21" s="9"/>
      <c r="X21" s="9"/>
      <c r="Y21" s="9"/>
    </row>
    <row r="22" spans="1:25">
      <c r="A22" s="9"/>
      <c r="B22" s="53" t="s">
        <v>36</v>
      </c>
      <c r="C22" s="57">
        <v>7</v>
      </c>
      <c r="D22" s="61" t="s">
        <v>37</v>
      </c>
      <c r="E22" s="59"/>
      <c r="F22" s="52">
        <v>19.37</v>
      </c>
      <c r="G22" s="9"/>
      <c r="H22" s="105" t="s">
        <v>36</v>
      </c>
      <c r="I22" s="106">
        <v>7</v>
      </c>
      <c r="J22" s="107" t="s">
        <v>37</v>
      </c>
      <c r="K22" s="108"/>
      <c r="L22" s="136">
        <v>20.34</v>
      </c>
      <c r="M22" s="137"/>
      <c r="N22" s="137"/>
      <c r="O22" s="48"/>
      <c r="P22" s="9"/>
      <c r="Q22" s="9"/>
      <c r="R22" s="9"/>
      <c r="S22" s="9"/>
      <c r="T22" s="9"/>
      <c r="U22" s="9"/>
      <c r="V22" s="9"/>
      <c r="W22" s="9"/>
      <c r="X22" s="9"/>
      <c r="Y22" s="9"/>
    </row>
    <row r="23" spans="1:25" ht="18.75">
      <c r="A23" s="9"/>
      <c r="B23" s="9"/>
      <c r="C23" s="9"/>
      <c r="D23" s="9"/>
      <c r="E23" s="9"/>
      <c r="F23" s="9"/>
      <c r="G23" s="9"/>
      <c r="H23" s="47"/>
      <c r="I23" s="47"/>
      <c r="J23" s="47"/>
      <c r="K23" s="47"/>
      <c r="L23" s="47"/>
      <c r="M23" s="47"/>
      <c r="N23" s="47"/>
      <c r="O23" s="9"/>
      <c r="P23" s="9"/>
      <c r="Q23" s="9"/>
      <c r="R23" s="9"/>
      <c r="S23" s="9"/>
      <c r="T23" s="9"/>
      <c r="U23" s="9"/>
      <c r="V23" s="9"/>
      <c r="W23" s="9"/>
      <c r="X23" s="9"/>
      <c r="Y23" s="9"/>
    </row>
    <row r="24" spans="1:25" ht="12.75" customHeight="1">
      <c r="A24" s="9"/>
      <c r="B24" s="49"/>
      <c r="C24" s="49"/>
      <c r="D24" s="49"/>
      <c r="E24" s="49"/>
      <c r="F24" s="9"/>
      <c r="G24" s="9"/>
      <c r="H24" s="9"/>
      <c r="I24" s="9"/>
      <c r="J24" s="9"/>
      <c r="K24" s="9"/>
      <c r="L24" s="9"/>
      <c r="M24" s="9"/>
      <c r="N24" s="9"/>
      <c r="O24" s="9"/>
      <c r="P24" s="9"/>
      <c r="Q24" s="9"/>
      <c r="R24" s="9"/>
      <c r="S24" s="9"/>
      <c r="T24" s="9"/>
      <c r="U24" s="9"/>
      <c r="V24" s="9"/>
      <c r="W24" s="9"/>
      <c r="X24" s="9"/>
      <c r="Y24" s="9"/>
    </row>
    <row r="25" spans="1:25" ht="18.75">
      <c r="A25" s="9"/>
      <c r="B25" s="48" t="s">
        <v>40</v>
      </c>
      <c r="C25" s="47"/>
      <c r="D25" s="47"/>
      <c r="E25" s="47"/>
      <c r="F25" s="47"/>
      <c r="G25" s="47"/>
      <c r="H25" s="47"/>
      <c r="I25" s="47"/>
      <c r="J25" s="47"/>
      <c r="K25" s="47"/>
      <c r="L25" s="47"/>
      <c r="M25" s="47"/>
      <c r="N25" s="47"/>
      <c r="O25" s="47"/>
      <c r="P25" s="47"/>
      <c r="Q25" s="47"/>
      <c r="R25" s="47"/>
      <c r="S25" s="47"/>
      <c r="T25" s="47"/>
      <c r="U25" s="9"/>
      <c r="V25" s="9"/>
      <c r="W25" s="9"/>
      <c r="X25" s="9"/>
      <c r="Y25" s="9"/>
    </row>
    <row r="26" spans="1:25">
      <c r="A26" s="9"/>
      <c r="B26" s="9" t="s">
        <v>41</v>
      </c>
      <c r="C26" s="9"/>
      <c r="D26" s="50"/>
      <c r="E26" s="50"/>
      <c r="F26" s="9"/>
      <c r="G26" s="51"/>
      <c r="H26" s="51"/>
      <c r="I26" s="51"/>
      <c r="J26" s="51"/>
      <c r="K26" s="51"/>
      <c r="L26" s="51"/>
      <c r="M26" s="9"/>
      <c r="N26" s="9"/>
      <c r="O26" s="48"/>
      <c r="P26" s="9"/>
      <c r="Q26" s="9"/>
      <c r="R26" s="9"/>
      <c r="S26" s="9"/>
      <c r="T26" s="9"/>
      <c r="U26" s="9"/>
      <c r="V26" s="9"/>
      <c r="W26" s="9"/>
      <c r="X26" s="9"/>
      <c r="Y26" s="9"/>
    </row>
    <row r="27" spans="1:25">
      <c r="A27" s="9"/>
      <c r="B27" s="9"/>
      <c r="C27" s="9"/>
      <c r="D27" s="50"/>
      <c r="E27" s="50"/>
      <c r="F27" s="9"/>
      <c r="G27" s="51"/>
      <c r="H27" s="51"/>
      <c r="I27" s="51"/>
      <c r="J27" s="51"/>
      <c r="K27" s="51"/>
      <c r="L27" s="51"/>
      <c r="M27" s="9"/>
      <c r="N27" s="9"/>
      <c r="O27" s="48"/>
      <c r="P27" s="9"/>
      <c r="Q27" s="9"/>
      <c r="R27" s="9"/>
      <c r="S27" s="9"/>
      <c r="T27" s="9"/>
      <c r="U27" s="9"/>
      <c r="V27" s="9"/>
      <c r="W27" s="9"/>
      <c r="X27" s="9"/>
      <c r="Y27" s="9"/>
    </row>
    <row r="28" spans="1:25">
      <c r="D28" s="4"/>
      <c r="E28" s="4"/>
      <c r="G28" s="3"/>
      <c r="H28" s="3"/>
      <c r="I28" s="3"/>
      <c r="J28" s="3"/>
      <c r="K28" s="3"/>
      <c r="L28" s="3"/>
      <c r="O28" s="2"/>
    </row>
    <row r="29" spans="1:25">
      <c r="D29" s="4"/>
      <c r="E29" s="4"/>
      <c r="G29" s="3"/>
      <c r="H29" s="3"/>
      <c r="I29" s="3"/>
      <c r="J29" s="3"/>
      <c r="K29" s="3"/>
      <c r="L29" s="3"/>
      <c r="O29" s="2"/>
    </row>
    <row r="30" spans="1:25">
      <c r="D30" s="4"/>
      <c r="E30" s="4"/>
      <c r="G30" s="3"/>
      <c r="H30" s="3"/>
      <c r="I30" s="3"/>
      <c r="J30" s="3"/>
      <c r="K30" s="3"/>
      <c r="L30" s="3"/>
      <c r="M30" s="3"/>
      <c r="N30" s="3"/>
      <c r="O30" s="2"/>
    </row>
    <row r="31" spans="1:25">
      <c r="D31" s="4"/>
      <c r="E31" s="4"/>
    </row>
    <row r="32" spans="1:25" ht="32.25" customHeight="1">
      <c r="B32" s="134"/>
      <c r="C32" s="134"/>
      <c r="D32" s="134"/>
      <c r="E32" s="134"/>
      <c r="F32" s="135"/>
      <c r="G32" s="135"/>
      <c r="H32" s="135"/>
      <c r="I32" s="135"/>
      <c r="J32" s="135"/>
      <c r="K32" s="135"/>
      <c r="L32" s="135"/>
      <c r="M32" s="135"/>
      <c r="N32" s="135"/>
      <c r="O32" s="135"/>
      <c r="P32" s="135"/>
      <c r="Q32" s="135"/>
      <c r="R32" s="135"/>
      <c r="S32" s="135"/>
      <c r="T32" s="135"/>
      <c r="U32" s="135"/>
    </row>
    <row r="33" spans="2:21" ht="30" customHeight="1">
      <c r="B33" s="134"/>
      <c r="C33" s="134"/>
      <c r="D33" s="134"/>
      <c r="E33" s="134"/>
      <c r="F33" s="135"/>
      <c r="G33" s="135"/>
      <c r="H33" s="135"/>
      <c r="I33" s="135"/>
      <c r="J33" s="135"/>
      <c r="K33" s="135"/>
      <c r="L33" s="135"/>
      <c r="M33" s="135"/>
      <c r="N33" s="135"/>
      <c r="O33" s="135"/>
      <c r="P33" s="135"/>
      <c r="Q33" s="135"/>
      <c r="R33" s="135"/>
      <c r="S33" s="135"/>
      <c r="T33" s="135"/>
      <c r="U33" s="135"/>
    </row>
    <row r="34" spans="2:21" ht="30" customHeight="1">
      <c r="B34" s="134"/>
      <c r="C34" s="134"/>
      <c r="D34" s="134"/>
      <c r="E34" s="134"/>
      <c r="F34" s="135"/>
      <c r="G34" s="135"/>
      <c r="H34" s="135"/>
      <c r="I34" s="135"/>
      <c r="J34" s="135"/>
      <c r="K34" s="135"/>
      <c r="L34" s="135"/>
      <c r="M34" s="135"/>
      <c r="N34" s="135"/>
      <c r="O34" s="135"/>
      <c r="P34" s="135"/>
      <c r="Q34" s="135"/>
      <c r="R34" s="135"/>
      <c r="S34" s="135"/>
      <c r="T34" s="135"/>
      <c r="U34" s="135"/>
    </row>
    <row r="35" spans="2:21" ht="30" customHeight="1">
      <c r="B35" s="134"/>
      <c r="C35" s="134"/>
      <c r="D35" s="134"/>
      <c r="E35" s="134"/>
      <c r="F35" s="135"/>
      <c r="G35" s="135"/>
      <c r="H35" s="135"/>
      <c r="I35" s="135"/>
      <c r="J35" s="135"/>
      <c r="K35" s="135"/>
      <c r="L35" s="135"/>
      <c r="M35" s="135"/>
      <c r="N35" s="135"/>
      <c r="O35" s="135"/>
      <c r="P35" s="135"/>
      <c r="Q35" s="135"/>
      <c r="R35" s="135"/>
      <c r="S35" s="135"/>
      <c r="T35" s="135"/>
      <c r="U35" s="135"/>
    </row>
    <row r="36" spans="2:21" ht="30" customHeight="1">
      <c r="B36" s="134"/>
      <c r="C36" s="134"/>
      <c r="D36" s="134"/>
      <c r="E36" s="134"/>
      <c r="F36" s="135"/>
      <c r="G36" s="135"/>
      <c r="H36" s="135"/>
      <c r="I36" s="135"/>
      <c r="J36" s="135"/>
      <c r="K36" s="135"/>
      <c r="L36" s="135"/>
      <c r="M36" s="135"/>
      <c r="N36" s="135"/>
      <c r="O36" s="135"/>
      <c r="P36" s="135"/>
      <c r="Q36" s="135"/>
      <c r="R36" s="135"/>
      <c r="S36" s="135"/>
      <c r="T36" s="135"/>
      <c r="U36" s="135"/>
    </row>
    <row r="37" spans="2:21" ht="15.75" customHeight="1"/>
    <row r="38" spans="2:21" ht="15.75" customHeight="1"/>
    <row r="39" spans="2:21" ht="15.75" customHeight="1"/>
    <row r="40" spans="2:21" ht="15.75" customHeight="1"/>
    <row r="41" spans="2:21" ht="15.75" customHeight="1"/>
    <row r="42" spans="2:21" ht="15.75" customHeight="1"/>
    <row r="43" spans="2:21" ht="15.75" customHeight="1"/>
    <row r="44" spans="2:21" ht="15.75" customHeight="1"/>
    <row r="45" spans="2:21" ht="15.75" customHeight="1"/>
    <row r="46" spans="2:21" ht="15.75" customHeight="1"/>
    <row r="47" spans="2:21" ht="15.75" customHeight="1"/>
    <row r="48" spans="2:2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45">
    <mergeCell ref="L21:N21"/>
    <mergeCell ref="L22:N22"/>
    <mergeCell ref="Q3:V3"/>
    <mergeCell ref="B3:M3"/>
    <mergeCell ref="H7:I7"/>
    <mergeCell ref="J7:M7"/>
    <mergeCell ref="H8:I8"/>
    <mergeCell ref="J8:M8"/>
    <mergeCell ref="N4:O4"/>
    <mergeCell ref="N5:O5"/>
    <mergeCell ref="N3:P3"/>
    <mergeCell ref="N6:O6"/>
    <mergeCell ref="N7:O7"/>
    <mergeCell ref="B6:F6"/>
    <mergeCell ref="B7:F7"/>
    <mergeCell ref="B8:F8"/>
    <mergeCell ref="H6:I6"/>
    <mergeCell ref="J6:M6"/>
    <mergeCell ref="C17:E17"/>
    <mergeCell ref="B16:F16"/>
    <mergeCell ref="B36:U36"/>
    <mergeCell ref="B32:U32"/>
    <mergeCell ref="B33:U33"/>
    <mergeCell ref="B34:U34"/>
    <mergeCell ref="B35:U35"/>
    <mergeCell ref="I17:K17"/>
    <mergeCell ref="L17:N17"/>
    <mergeCell ref="H16:N16"/>
    <mergeCell ref="L18:N18"/>
    <mergeCell ref="L19:N19"/>
    <mergeCell ref="L20:N20"/>
    <mergeCell ref="B13:V13"/>
    <mergeCell ref="B4:F4"/>
    <mergeCell ref="H4:I4"/>
    <mergeCell ref="J4:M4"/>
    <mergeCell ref="B5:F5"/>
    <mergeCell ref="H5:I5"/>
    <mergeCell ref="J5:M5"/>
    <mergeCell ref="N8:O8"/>
    <mergeCell ref="H9:I9"/>
    <mergeCell ref="J9:M9"/>
    <mergeCell ref="N9:O9"/>
    <mergeCell ref="H10:I10"/>
    <mergeCell ref="J10:M10"/>
    <mergeCell ref="N10:O10"/>
  </mergeCells>
  <phoneticPr fontId="9" type="noConversion"/>
  <dataValidations count="2">
    <dataValidation type="list" allowBlank="1" showInputMessage="1" showErrorMessage="1" sqref="G5" xr:uid="{6A28C4AF-50A0-4334-B737-8908F088C348}">
      <formula1>"Outreach Mentor, Admin"</formula1>
    </dataValidation>
    <dataValidation type="list" allowBlank="1" showInputMessage="1" showErrorMessage="1" sqref="N5 O7" xr:uid="{AD9712CA-CBDB-4B03-8529-6E01E6DAEA5E}">
      <formula1>"Master, Bach or 120 cr, 90 cr, Assoc or 60 cr, 30 cr, 15 cr, HS Grad or equiv."</formula1>
    </dataValidation>
  </dataValidation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7FD2-95B9-4F8D-B127-181D8F4BE81A}">
  <dimension ref="A1:I23"/>
  <sheetViews>
    <sheetView zoomScale="140" zoomScaleNormal="140" workbookViewId="0">
      <selection activeCell="B5" sqref="B5:F5"/>
    </sheetView>
  </sheetViews>
  <sheetFormatPr defaultColWidth="8.85546875" defaultRowHeight="15"/>
  <cols>
    <col min="1" max="1" width="3.42578125" customWidth="1"/>
    <col min="2" max="3" width="11.42578125" customWidth="1"/>
    <col min="4" max="4" width="41.42578125" customWidth="1"/>
    <col min="5" max="5" width="45.28515625" customWidth="1"/>
    <col min="6" max="6" width="12.42578125" customWidth="1"/>
    <col min="7" max="7" width="12.140625" customWidth="1"/>
    <col min="8" max="8" width="34.85546875" customWidth="1"/>
    <col min="9" max="9" width="3.7109375" customWidth="1"/>
  </cols>
  <sheetData>
    <row r="1" spans="1:9" ht="33" customHeight="1">
      <c r="A1" s="6"/>
      <c r="B1" s="6"/>
      <c r="C1" s="6"/>
      <c r="D1" s="6"/>
      <c r="E1" s="6"/>
      <c r="F1" s="6"/>
      <c r="G1" s="6"/>
      <c r="H1" s="6"/>
      <c r="I1" s="6"/>
    </row>
    <row r="2" spans="1:9" ht="46.5">
      <c r="A2" s="6"/>
      <c r="B2" s="6"/>
      <c r="C2" s="12" t="s">
        <v>0</v>
      </c>
      <c r="D2" s="6"/>
      <c r="E2" s="78" t="s">
        <v>42</v>
      </c>
      <c r="F2" s="79" t="s">
        <v>21</v>
      </c>
      <c r="G2" s="6"/>
      <c r="H2" s="6"/>
      <c r="I2" s="6"/>
    </row>
    <row r="3" spans="1:9" ht="22.5" customHeight="1">
      <c r="A3" s="9"/>
      <c r="B3" s="80" t="s">
        <v>43</v>
      </c>
      <c r="C3" s="81"/>
      <c r="D3" s="81"/>
      <c r="E3" s="81"/>
      <c r="F3" s="81"/>
      <c r="G3" s="81"/>
      <c r="H3" s="81"/>
      <c r="I3" s="9"/>
    </row>
    <row r="4" spans="1:9" ht="15" customHeight="1">
      <c r="A4" s="9"/>
      <c r="B4" s="82" t="s">
        <v>44</v>
      </c>
      <c r="C4" s="82" t="s">
        <v>45</v>
      </c>
      <c r="D4" s="82" t="s">
        <v>46</v>
      </c>
      <c r="E4" s="82" t="s">
        <v>6</v>
      </c>
      <c r="F4" s="82" t="s">
        <v>47</v>
      </c>
      <c r="G4" s="83" t="s">
        <v>48</v>
      </c>
      <c r="H4" s="82" t="s">
        <v>49</v>
      </c>
      <c r="I4" s="9"/>
    </row>
    <row r="5" spans="1:9" ht="15.75">
      <c r="A5" s="9"/>
      <c r="B5" s="86">
        <v>43966</v>
      </c>
      <c r="C5" s="5">
        <v>44270</v>
      </c>
      <c r="D5" s="16" t="s">
        <v>50</v>
      </c>
      <c r="E5" s="16" t="s">
        <v>51</v>
      </c>
      <c r="F5" s="16">
        <v>20</v>
      </c>
      <c r="G5" s="84">
        <f>DATEDIF(B5,C5,"m")/12*F5/40</f>
        <v>0.41666666666666669</v>
      </c>
      <c r="H5" s="16"/>
      <c r="I5" s="9"/>
    </row>
    <row r="6" spans="1:9" ht="15.75">
      <c r="A6" s="9"/>
      <c r="B6" s="88"/>
      <c r="C6" s="89"/>
      <c r="D6" s="16"/>
      <c r="E6" s="16"/>
      <c r="F6" s="16"/>
      <c r="G6" s="84">
        <f t="shared" ref="G6:G11" si="0">DATEDIF(B6,C6,"m")/12*F6/40</f>
        <v>0</v>
      </c>
      <c r="H6" s="16"/>
      <c r="I6" s="9"/>
    </row>
    <row r="7" spans="1:9" ht="15.75">
      <c r="A7" s="9"/>
      <c r="B7" s="86"/>
      <c r="C7" s="5"/>
      <c r="D7" s="16"/>
      <c r="E7" s="16"/>
      <c r="F7" s="16"/>
      <c r="G7" s="84">
        <f t="shared" si="0"/>
        <v>0</v>
      </c>
      <c r="H7" s="16"/>
      <c r="I7" s="9"/>
    </row>
    <row r="8" spans="1:9" ht="15.75">
      <c r="A8" s="9"/>
      <c r="B8" s="88"/>
      <c r="C8" s="89"/>
      <c r="D8" s="90"/>
      <c r="E8" s="16"/>
      <c r="F8" s="16"/>
      <c r="G8" s="84">
        <f t="shared" si="0"/>
        <v>0</v>
      </c>
      <c r="H8" s="16"/>
      <c r="I8" s="9"/>
    </row>
    <row r="9" spans="1:9" ht="15.75">
      <c r="A9" s="9"/>
      <c r="B9" s="88"/>
      <c r="C9" s="89"/>
      <c r="D9" s="90"/>
      <c r="E9" s="17"/>
      <c r="F9" s="16"/>
      <c r="G9" s="84">
        <f t="shared" si="0"/>
        <v>0</v>
      </c>
      <c r="H9" s="16"/>
      <c r="I9" s="9"/>
    </row>
    <row r="10" spans="1:9" ht="15.75">
      <c r="A10" s="9"/>
      <c r="B10" s="88"/>
      <c r="C10" s="89"/>
      <c r="D10" s="91"/>
      <c r="E10" s="17"/>
      <c r="F10" s="16"/>
      <c r="G10" s="84">
        <f t="shared" si="0"/>
        <v>0</v>
      </c>
      <c r="H10" s="16"/>
      <c r="I10" s="9"/>
    </row>
    <row r="11" spans="1:9" ht="15.75">
      <c r="A11" s="9"/>
      <c r="B11" s="94"/>
      <c r="C11" s="87"/>
      <c r="D11" s="44"/>
      <c r="E11" s="85"/>
      <c r="F11" s="16"/>
      <c r="G11" s="84">
        <f t="shared" si="0"/>
        <v>0</v>
      </c>
      <c r="H11" s="16"/>
      <c r="I11" s="9"/>
    </row>
    <row r="12" spans="1:9">
      <c r="A12" s="9"/>
      <c r="B12" s="98" t="s">
        <v>52</v>
      </c>
      <c r="C12" s="95"/>
      <c r="D12" s="95"/>
      <c r="E12" s="95"/>
      <c r="F12" s="96"/>
      <c r="G12" s="97">
        <f>SUM(G5:G11)</f>
        <v>0.41666666666666669</v>
      </c>
      <c r="H12" s="96"/>
      <c r="I12" s="9"/>
    </row>
    <row r="13" spans="1:9">
      <c r="A13" s="9"/>
      <c r="B13" s="101"/>
      <c r="C13" s="9"/>
      <c r="D13" s="9"/>
      <c r="E13" s="9"/>
      <c r="F13" s="9"/>
      <c r="G13" s="102"/>
      <c r="H13" s="9"/>
      <c r="I13" s="9"/>
    </row>
    <row r="14" spans="1:9">
      <c r="A14" s="9"/>
      <c r="B14" s="103" t="s">
        <v>53</v>
      </c>
      <c r="C14" s="9"/>
      <c r="D14" s="9"/>
      <c r="E14" s="9"/>
      <c r="F14" s="9"/>
      <c r="G14" s="102"/>
      <c r="H14" s="9"/>
      <c r="I14" s="9"/>
    </row>
    <row r="15" spans="1:9" ht="18.75">
      <c r="A15" s="81"/>
      <c r="B15" s="92"/>
      <c r="C15" s="81"/>
      <c r="D15" s="81"/>
      <c r="E15" s="81"/>
      <c r="F15" s="81"/>
      <c r="G15" s="81"/>
      <c r="H15" s="81"/>
      <c r="I15" s="81"/>
    </row>
    <row r="16" spans="1:9" ht="18.75">
      <c r="A16" s="81"/>
      <c r="B16" s="92" t="s">
        <v>54</v>
      </c>
      <c r="C16" s="81"/>
      <c r="D16" s="81"/>
      <c r="E16" s="81"/>
      <c r="F16" s="81"/>
      <c r="G16" s="81"/>
      <c r="H16" s="81"/>
      <c r="I16" s="81"/>
    </row>
    <row r="17" spans="1:9" ht="21.75" customHeight="1">
      <c r="A17" s="81"/>
      <c r="B17" s="93">
        <v>0.1</v>
      </c>
      <c r="C17" s="148" t="s">
        <v>55</v>
      </c>
      <c r="D17" s="148"/>
      <c r="E17" s="148"/>
      <c r="F17" s="148"/>
      <c r="G17" s="148"/>
      <c r="H17" s="148"/>
      <c r="I17" s="81"/>
    </row>
    <row r="18" spans="1:9" ht="49.5" customHeight="1">
      <c r="A18" s="81"/>
      <c r="B18" s="93">
        <v>0.3</v>
      </c>
      <c r="C18" s="148" t="s">
        <v>56</v>
      </c>
      <c r="D18" s="148"/>
      <c r="E18" s="148"/>
      <c r="F18" s="148"/>
      <c r="G18" s="148"/>
      <c r="H18" s="148"/>
      <c r="I18" s="81"/>
    </row>
    <row r="19" spans="1:9" ht="38.25" customHeight="1">
      <c r="A19" s="81"/>
      <c r="B19" s="93">
        <v>0.2</v>
      </c>
      <c r="C19" s="148" t="s">
        <v>57</v>
      </c>
      <c r="D19" s="148"/>
      <c r="E19" s="148"/>
      <c r="F19" s="148"/>
      <c r="G19" s="148"/>
      <c r="H19" s="148"/>
      <c r="I19" s="81"/>
    </row>
    <row r="20" spans="1:9" ht="37.5" customHeight="1">
      <c r="A20" s="81"/>
      <c r="B20" s="93">
        <v>0.2</v>
      </c>
      <c r="C20" s="148" t="s">
        <v>58</v>
      </c>
      <c r="D20" s="148"/>
      <c r="E20" s="148"/>
      <c r="F20" s="148"/>
      <c r="G20" s="148"/>
      <c r="H20" s="148"/>
      <c r="I20" s="81"/>
    </row>
    <row r="21" spans="1:9" ht="15" customHeight="1">
      <c r="A21" s="81"/>
      <c r="B21" s="93">
        <v>0.1</v>
      </c>
      <c r="C21" s="148" t="s">
        <v>59</v>
      </c>
      <c r="D21" s="148"/>
      <c r="E21" s="148"/>
      <c r="F21" s="148"/>
      <c r="G21" s="148"/>
      <c r="H21" s="148"/>
      <c r="I21" s="81"/>
    </row>
    <row r="22" spans="1:9">
      <c r="A22" s="81"/>
      <c r="B22" s="93">
        <v>0.1</v>
      </c>
      <c r="C22" s="147" t="s">
        <v>60</v>
      </c>
      <c r="D22" s="147"/>
      <c r="E22" s="147"/>
      <c r="F22" s="147"/>
      <c r="G22" s="147"/>
      <c r="H22" s="147"/>
      <c r="I22" s="81"/>
    </row>
    <row r="23" spans="1:9">
      <c r="A23" s="81"/>
      <c r="B23" s="81"/>
      <c r="C23" s="81"/>
      <c r="D23" s="81"/>
      <c r="E23" s="81"/>
      <c r="F23" s="81"/>
      <c r="G23" s="81"/>
      <c r="H23" s="81"/>
      <c r="I23" s="81"/>
    </row>
  </sheetData>
  <mergeCells count="6">
    <mergeCell ref="C22:H22"/>
    <mergeCell ref="C17:H17"/>
    <mergeCell ref="C18:H18"/>
    <mergeCell ref="C19:H19"/>
    <mergeCell ref="C20:H20"/>
    <mergeCell ref="C21:H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75709-5421-4119-8656-BB042A8045B9}">
  <dimension ref="A1:I22"/>
  <sheetViews>
    <sheetView topLeftCell="A2" workbookViewId="0">
      <selection activeCell="D12" sqref="D12"/>
    </sheetView>
  </sheetViews>
  <sheetFormatPr defaultColWidth="9.140625" defaultRowHeight="15"/>
  <cols>
    <col min="1" max="1" width="3.42578125" customWidth="1"/>
    <col min="2" max="3" width="11.28515625" customWidth="1"/>
    <col min="4" max="4" width="41.42578125" customWidth="1"/>
    <col min="5" max="5" width="45.28515625" customWidth="1"/>
    <col min="6" max="6" width="12.42578125" customWidth="1"/>
    <col min="7" max="7" width="12.140625" customWidth="1"/>
    <col min="8" max="8" width="35.42578125" customWidth="1"/>
    <col min="9" max="9" width="4" customWidth="1"/>
  </cols>
  <sheetData>
    <row r="1" spans="1:9" ht="33.75" customHeight="1">
      <c r="A1" s="6"/>
      <c r="B1" s="6"/>
      <c r="C1" s="6"/>
      <c r="D1" s="6"/>
      <c r="E1" s="6"/>
      <c r="F1" s="6"/>
      <c r="G1" s="6"/>
      <c r="H1" s="6"/>
      <c r="I1" s="6"/>
    </row>
    <row r="2" spans="1:9" ht="46.5">
      <c r="A2" s="6"/>
      <c r="B2" s="6"/>
      <c r="C2" s="12" t="s">
        <v>0</v>
      </c>
      <c r="D2" s="6"/>
      <c r="E2" s="78" t="s">
        <v>42</v>
      </c>
      <c r="F2" s="79" t="s">
        <v>61</v>
      </c>
      <c r="G2" s="6"/>
      <c r="H2" s="6"/>
      <c r="I2" s="6"/>
    </row>
    <row r="3" spans="1:9" ht="22.5" customHeight="1">
      <c r="A3" s="9"/>
      <c r="B3" s="80" t="s">
        <v>43</v>
      </c>
      <c r="C3" s="81"/>
      <c r="D3" s="81"/>
      <c r="E3" s="81"/>
      <c r="F3" s="81"/>
      <c r="G3" s="81"/>
      <c r="H3" s="81"/>
      <c r="I3" s="9"/>
    </row>
    <row r="4" spans="1:9" ht="28.5" customHeight="1">
      <c r="A4" s="9"/>
      <c r="B4" s="82" t="s">
        <v>44</v>
      </c>
      <c r="C4" s="82" t="s">
        <v>45</v>
      </c>
      <c r="D4" s="82" t="s">
        <v>46</v>
      </c>
      <c r="E4" s="82" t="s">
        <v>6</v>
      </c>
      <c r="F4" s="82" t="s">
        <v>47</v>
      </c>
      <c r="G4" s="83" t="s">
        <v>48</v>
      </c>
      <c r="H4" s="82" t="s">
        <v>49</v>
      </c>
      <c r="I4" s="9"/>
    </row>
    <row r="5" spans="1:9" ht="15.75">
      <c r="A5" s="9"/>
      <c r="B5" s="86"/>
      <c r="C5" s="5"/>
      <c r="D5" s="110"/>
      <c r="E5" s="110"/>
      <c r="F5" s="16"/>
      <c r="G5" s="84">
        <f>DATEDIF(B5,C5,"m")/12*F5/40</f>
        <v>0</v>
      </c>
      <c r="H5" s="16"/>
      <c r="I5" s="9"/>
    </row>
    <row r="6" spans="1:9" ht="15.75">
      <c r="A6" s="9"/>
      <c r="B6" s="88"/>
      <c r="C6" s="89"/>
      <c r="D6" s="110"/>
      <c r="E6" s="110"/>
      <c r="F6" s="16"/>
      <c r="G6" s="84">
        <f t="shared" ref="G6:G11" si="0">DATEDIF(B6,C6,"m")/12*F6/40</f>
        <v>0</v>
      </c>
      <c r="H6" s="16"/>
      <c r="I6" s="9"/>
    </row>
    <row r="7" spans="1:9" ht="15.75">
      <c r="A7" s="9"/>
      <c r="B7" s="86"/>
      <c r="C7" s="5"/>
      <c r="D7" s="110"/>
      <c r="E7" s="110"/>
      <c r="F7" s="16"/>
      <c r="G7" s="84">
        <f t="shared" si="0"/>
        <v>0</v>
      </c>
      <c r="H7" s="16"/>
      <c r="I7" s="9"/>
    </row>
    <row r="8" spans="1:9" ht="15.75">
      <c r="A8" s="9"/>
      <c r="B8" s="88"/>
      <c r="C8" s="89"/>
      <c r="D8" s="111"/>
      <c r="E8" s="110"/>
      <c r="F8" s="16"/>
      <c r="G8" s="84">
        <f t="shared" si="0"/>
        <v>0</v>
      </c>
      <c r="H8" s="16"/>
      <c r="I8" s="9"/>
    </row>
    <row r="9" spans="1:9" ht="15.75">
      <c r="A9" s="9"/>
      <c r="B9" s="88"/>
      <c r="C9" s="89"/>
      <c r="D9" s="90"/>
      <c r="E9" s="17"/>
      <c r="F9" s="16"/>
      <c r="G9" s="84">
        <f t="shared" si="0"/>
        <v>0</v>
      </c>
      <c r="H9" s="16"/>
      <c r="I9" s="9"/>
    </row>
    <row r="10" spans="1:9" ht="15.75">
      <c r="A10" s="9"/>
      <c r="B10" s="88"/>
      <c r="C10" s="89"/>
      <c r="D10" s="91"/>
      <c r="E10" s="17"/>
      <c r="F10" s="16"/>
      <c r="G10" s="84">
        <f t="shared" si="0"/>
        <v>0</v>
      </c>
      <c r="H10" s="16"/>
      <c r="I10" s="9"/>
    </row>
    <row r="11" spans="1:9" ht="15.75">
      <c r="A11" s="9"/>
      <c r="B11" s="94"/>
      <c r="C11" s="87"/>
      <c r="D11" s="44"/>
      <c r="E11" s="85"/>
      <c r="F11" s="16"/>
      <c r="G11" s="84">
        <f t="shared" si="0"/>
        <v>0</v>
      </c>
      <c r="H11" s="16"/>
      <c r="I11" s="9"/>
    </row>
    <row r="12" spans="1:9">
      <c r="A12" s="9"/>
      <c r="B12" s="98" t="s">
        <v>52</v>
      </c>
      <c r="C12" s="95"/>
      <c r="D12" s="95"/>
      <c r="E12" s="95"/>
      <c r="F12" s="96"/>
      <c r="G12" s="97">
        <f>SUM(G5:G11)</f>
        <v>0</v>
      </c>
      <c r="H12" s="96"/>
      <c r="I12" s="9"/>
    </row>
    <row r="13" spans="1:9" ht="18.75">
      <c r="A13" s="81"/>
      <c r="B13" s="92"/>
      <c r="C13" s="81"/>
      <c r="D13" s="81"/>
      <c r="E13" s="81"/>
      <c r="F13" s="81"/>
      <c r="G13" s="81"/>
      <c r="H13" s="81"/>
      <c r="I13" s="81"/>
    </row>
    <row r="14" spans="1:9" ht="18.75">
      <c r="A14" s="81"/>
      <c r="B14" s="92" t="s">
        <v>54</v>
      </c>
      <c r="C14" s="81"/>
      <c r="D14" s="81" t="s">
        <v>62</v>
      </c>
      <c r="E14" s="81"/>
      <c r="F14" s="81"/>
      <c r="G14" s="81"/>
      <c r="H14" s="81"/>
      <c r="I14" s="81"/>
    </row>
    <row r="15" spans="1:9" ht="27" customHeight="1">
      <c r="A15" s="81"/>
      <c r="B15" s="93">
        <v>0.1</v>
      </c>
      <c r="C15" s="148" t="s">
        <v>63</v>
      </c>
      <c r="D15" s="148"/>
      <c r="E15" s="148"/>
      <c r="F15" s="148"/>
      <c r="G15" s="148"/>
      <c r="H15" s="148"/>
      <c r="I15" s="81"/>
    </row>
    <row r="16" spans="1:9" ht="15" customHeight="1">
      <c r="A16" s="81"/>
      <c r="B16" s="93">
        <v>0.1</v>
      </c>
      <c r="C16" s="148" t="s">
        <v>64</v>
      </c>
      <c r="D16" s="148"/>
      <c r="E16" s="148"/>
      <c r="F16" s="148"/>
      <c r="G16" s="148"/>
      <c r="H16" s="148"/>
      <c r="I16" s="81"/>
    </row>
    <row r="17" spans="1:9" ht="15" customHeight="1">
      <c r="A17" s="81"/>
      <c r="B17" s="93">
        <v>0.4</v>
      </c>
      <c r="C17" s="148" t="s">
        <v>65</v>
      </c>
      <c r="D17" s="148"/>
      <c r="E17" s="148"/>
      <c r="F17" s="148"/>
      <c r="G17" s="148"/>
      <c r="H17" s="148"/>
      <c r="I17" s="81"/>
    </row>
    <row r="18" spans="1:9" ht="37.5" customHeight="1">
      <c r="A18" s="81"/>
      <c r="B18" s="93">
        <v>0.1</v>
      </c>
      <c r="C18" s="148" t="s">
        <v>66</v>
      </c>
      <c r="D18" s="148"/>
      <c r="E18" s="148"/>
      <c r="F18" s="148"/>
      <c r="G18" s="148"/>
      <c r="H18" s="148"/>
      <c r="I18" s="81"/>
    </row>
    <row r="19" spans="1:9" ht="15" customHeight="1">
      <c r="A19" s="81"/>
      <c r="B19" s="93">
        <v>0.1</v>
      </c>
      <c r="C19" s="148" t="s">
        <v>67</v>
      </c>
      <c r="D19" s="148"/>
      <c r="E19" s="148"/>
      <c r="F19" s="148"/>
      <c r="G19" s="148"/>
      <c r="H19" s="148"/>
      <c r="I19" s="81"/>
    </row>
    <row r="20" spans="1:9" ht="32.25" customHeight="1">
      <c r="A20" s="81"/>
      <c r="B20" s="93">
        <v>0.1</v>
      </c>
      <c r="C20" s="149" t="s">
        <v>68</v>
      </c>
      <c r="D20" s="149"/>
      <c r="E20" s="149"/>
      <c r="F20" s="149"/>
      <c r="G20" s="149"/>
      <c r="H20" s="149"/>
      <c r="I20" s="81"/>
    </row>
    <row r="21" spans="1:9" ht="15" customHeight="1">
      <c r="A21" s="81"/>
      <c r="B21" s="93">
        <v>0.1</v>
      </c>
      <c r="C21" s="81" t="s">
        <v>69</v>
      </c>
      <c r="D21" s="81"/>
      <c r="E21" s="81"/>
      <c r="F21" s="81"/>
      <c r="G21" s="81"/>
      <c r="H21" s="81"/>
      <c r="I21" s="81"/>
    </row>
    <row r="22" spans="1:9">
      <c r="A22" s="81"/>
      <c r="B22" s="93"/>
      <c r="C22" s="148"/>
      <c r="D22" s="148"/>
      <c r="E22" s="148"/>
      <c r="F22" s="148"/>
      <c r="G22" s="148"/>
      <c r="H22" s="148"/>
      <c r="I22" s="81"/>
    </row>
  </sheetData>
  <mergeCells count="7">
    <mergeCell ref="C22:H22"/>
    <mergeCell ref="C15:H15"/>
    <mergeCell ref="C16:H16"/>
    <mergeCell ref="C17:H17"/>
    <mergeCell ref="C18:H18"/>
    <mergeCell ref="C19:H19"/>
    <mergeCell ref="C20:H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FE189-DC04-46B6-A6D7-AFAF6FFA995A}">
  <dimension ref="A1:AL1013"/>
  <sheetViews>
    <sheetView topLeftCell="B1" workbookViewId="0">
      <selection activeCell="Q6" sqref="Q6"/>
    </sheetView>
  </sheetViews>
  <sheetFormatPr defaultColWidth="12.85546875" defaultRowHeight="15"/>
  <cols>
    <col min="1" max="1" width="3" customWidth="1"/>
    <col min="2" max="2" width="8.28515625" customWidth="1"/>
    <col min="3" max="5" width="3.28515625" customWidth="1"/>
    <col min="6" max="6" width="13.7109375" customWidth="1"/>
    <col min="7" max="7" width="19" customWidth="1"/>
    <col min="8" max="8" width="8.42578125" customWidth="1"/>
    <col min="9" max="11" width="3.140625" customWidth="1"/>
    <col min="12" max="12" width="2.7109375" customWidth="1"/>
    <col min="13" max="13" width="4.42578125" customWidth="1"/>
    <col min="14" max="14" width="7" customWidth="1"/>
    <col min="15" max="15" width="13.85546875" customWidth="1"/>
    <col min="16" max="17" width="12.28515625" customWidth="1"/>
    <col min="18" max="21" width="11.42578125" customWidth="1"/>
    <col min="22" max="22" width="9.140625" customWidth="1"/>
    <col min="23" max="23" width="32" customWidth="1"/>
    <col min="24" max="24" width="15" customWidth="1"/>
    <col min="25" max="25" width="4.85546875" customWidth="1"/>
    <col min="26" max="26" width="9.7109375" customWidth="1"/>
    <col min="27" max="28" width="9.7109375" hidden="1" customWidth="1"/>
    <col min="29" max="38" width="9.7109375" customWidth="1"/>
  </cols>
  <sheetData>
    <row r="1" spans="1:28" ht="32.25" customHeight="1">
      <c r="A1" s="6"/>
      <c r="B1" s="6"/>
      <c r="C1" s="6"/>
      <c r="D1" s="6"/>
      <c r="E1" s="6"/>
      <c r="F1" s="6"/>
      <c r="G1" s="6"/>
      <c r="H1" s="6"/>
      <c r="I1" s="6"/>
      <c r="J1" s="6"/>
      <c r="K1" s="6"/>
      <c r="L1" s="6"/>
      <c r="M1" s="6"/>
      <c r="N1" s="6"/>
      <c r="O1" s="6"/>
      <c r="P1" s="6"/>
      <c r="Q1" s="6"/>
      <c r="R1" s="6"/>
      <c r="S1" s="6"/>
      <c r="T1" s="6"/>
      <c r="U1" s="6"/>
      <c r="V1" s="6"/>
      <c r="W1" s="6"/>
      <c r="X1" s="6"/>
      <c r="Y1" s="6"/>
    </row>
    <row r="2" spans="1:28" ht="46.5">
      <c r="A2" s="6"/>
      <c r="B2" s="7"/>
      <c r="C2" s="7"/>
      <c r="D2" s="7"/>
      <c r="E2" s="12" t="s">
        <v>0</v>
      </c>
      <c r="F2" s="6"/>
      <c r="G2" s="6"/>
      <c r="H2" s="78" t="s">
        <v>70</v>
      </c>
      <c r="I2" s="6"/>
      <c r="J2" s="6"/>
      <c r="K2" s="6"/>
      <c r="L2" s="6"/>
      <c r="M2" s="6"/>
      <c r="N2" s="6"/>
      <c r="O2" s="6"/>
      <c r="P2" s="6"/>
      <c r="Q2" s="6"/>
      <c r="R2" s="6"/>
      <c r="S2" s="6"/>
      <c r="T2" s="6"/>
      <c r="U2" s="6"/>
      <c r="V2" s="6"/>
      <c r="W2" s="6"/>
      <c r="X2" s="6"/>
      <c r="Y2" s="6"/>
    </row>
    <row r="3" spans="1:28" ht="15.75" thickBot="1">
      <c r="A3" s="9"/>
      <c r="B3" s="139" t="s">
        <v>2</v>
      </c>
      <c r="C3" s="140"/>
      <c r="D3" s="140"/>
      <c r="E3" s="140"/>
      <c r="F3" s="140"/>
      <c r="G3" s="140"/>
      <c r="H3" s="140"/>
      <c r="I3" s="140"/>
      <c r="J3" s="140"/>
      <c r="K3" s="140"/>
      <c r="L3" s="140"/>
      <c r="M3" s="141"/>
      <c r="N3" s="139" t="s">
        <v>3</v>
      </c>
      <c r="O3" s="140"/>
      <c r="P3" s="141"/>
      <c r="Q3" s="139" t="s">
        <v>4</v>
      </c>
      <c r="R3" s="140"/>
      <c r="S3" s="140"/>
      <c r="T3" s="140"/>
      <c r="U3" s="140"/>
      <c r="V3" s="141"/>
      <c r="W3" s="75"/>
      <c r="X3" s="76"/>
      <c r="Y3" s="9"/>
    </row>
    <row r="4" spans="1:28" ht="63" customHeight="1" thickTop="1">
      <c r="A4" s="8"/>
      <c r="B4" s="116" t="s">
        <v>5</v>
      </c>
      <c r="C4" s="117"/>
      <c r="D4" s="117"/>
      <c r="E4" s="117"/>
      <c r="F4" s="118"/>
      <c r="G4" s="70" t="s">
        <v>6</v>
      </c>
      <c r="H4" s="119" t="s">
        <v>7</v>
      </c>
      <c r="I4" s="120"/>
      <c r="J4" s="121" t="s">
        <v>8</v>
      </c>
      <c r="K4" s="122"/>
      <c r="L4" s="122"/>
      <c r="M4" s="123"/>
      <c r="N4" s="121" t="s">
        <v>9</v>
      </c>
      <c r="O4" s="123"/>
      <c r="P4" s="45" t="s">
        <v>10</v>
      </c>
      <c r="Q4" s="70" t="s">
        <v>11</v>
      </c>
      <c r="R4" s="72" t="s">
        <v>12</v>
      </c>
      <c r="S4" s="70" t="s">
        <v>13</v>
      </c>
      <c r="T4" s="72" t="s">
        <v>14</v>
      </c>
      <c r="U4" s="71" t="s">
        <v>15</v>
      </c>
      <c r="V4" s="73" t="s">
        <v>16</v>
      </c>
      <c r="W4" s="46" t="s">
        <v>17</v>
      </c>
      <c r="X4" s="74" t="s">
        <v>18</v>
      </c>
      <c r="Y4" s="10"/>
      <c r="Z4" s="104"/>
      <c r="AA4" s="99" t="s">
        <v>19</v>
      </c>
      <c r="AB4" s="99" t="s">
        <v>20</v>
      </c>
    </row>
    <row r="5" spans="1:28" ht="15.75">
      <c r="A5" s="9"/>
      <c r="B5" s="124"/>
      <c r="C5" s="125"/>
      <c r="D5" s="125"/>
      <c r="E5" s="125"/>
      <c r="F5" s="125"/>
      <c r="G5" s="16" t="s">
        <v>71</v>
      </c>
      <c r="H5" s="126">
        <v>28</v>
      </c>
      <c r="I5" s="127"/>
      <c r="J5" s="128">
        <v>45703</v>
      </c>
      <c r="K5" s="129"/>
      <c r="L5" s="129"/>
      <c r="M5" s="130"/>
      <c r="N5" s="142" t="s">
        <v>72</v>
      </c>
      <c r="O5" s="143"/>
      <c r="P5" s="62">
        <f>IF(N5="Master",6,IF(N5="Bach or 120 cr",4,IF(N5="90 cr",3,IF(N5="Assoc or 60 cr",2,IF(N5="30 cr",1,IF(N5="15 cr",0.5,IF(N5="HS Grad or equiv.",0.25)))))))</f>
        <v>4</v>
      </c>
      <c r="Q5" s="65">
        <v>1</v>
      </c>
      <c r="R5" s="63">
        <f>DATEDIF(J5,S5,"m")</f>
        <v>0</v>
      </c>
      <c r="S5" s="31">
        <v>45703</v>
      </c>
      <c r="T5" s="64">
        <f>P5+Q5+(R5/12*H5/40)</f>
        <v>5</v>
      </c>
      <c r="U5" s="100" t="str">
        <f>IF(G5="Admin",AB5,AA5)</f>
        <v>16.51-17</v>
      </c>
      <c r="V5" s="38">
        <v>17.75</v>
      </c>
      <c r="W5" s="44"/>
      <c r="X5" s="41"/>
      <c r="Y5" s="11"/>
      <c r="AA5" t="str">
        <f>IF(T5&gt;$C$30,$F$29+0.01&amp;"-"&amp;$F$30,IF(T5&gt;$C$29,$F$28+0.01&amp;"-"&amp;$F$29,IF(T5&gt;$C$28,$F$27+0.01&amp;"-"&amp;$F$28,IF(T5&gt;$C$27,$F$26+0.01&amp;"-"&amp;$F$27,IF(T5&gt;$C$26,$F$26)))))</f>
        <v>15.66-16.3</v>
      </c>
      <c r="AB5" t="str">
        <f>IF(T5&gt;$I$30,$L$29+0.01&amp;"-"&amp;$L$30,IF(T5&gt;$I$29,$L$28+0.01&amp;"-"&amp;$L$29,IF(T5&gt;$I$28,$L$27+0.01&amp;"-"&amp;$L$28,IF(T5&gt;$I$27,$L$26+0.01&amp;"-"&amp;$L$27,IF(T5&gt;$I$26,$L$26)))))</f>
        <v>16.51-17</v>
      </c>
    </row>
    <row r="6" spans="1:28" ht="15.75" customHeight="1">
      <c r="A6" s="9"/>
      <c r="B6" s="124"/>
      <c r="C6" s="125"/>
      <c r="D6" s="125"/>
      <c r="E6" s="125"/>
      <c r="F6" s="125"/>
      <c r="G6" s="109"/>
      <c r="H6" s="126"/>
      <c r="I6" s="127"/>
      <c r="J6" s="128"/>
      <c r="K6" s="129"/>
      <c r="L6" s="129"/>
      <c r="M6" s="130"/>
      <c r="N6" s="142"/>
      <c r="O6" s="143"/>
      <c r="P6" s="62" t="b">
        <f t="shared" ref="P6:P7" si="0">IF(N6="Master",6,IF(N6="Bach or 120 cr",4,IF(N6="90 cr",3,IF(N6="Assoc or 60 cr",2,IF(N6="30 cr",1,IF(N6="15 cr",0.5,IF(N6="HS Grad or equiv.",0.25)))))))</f>
        <v>0</v>
      </c>
      <c r="Q6" s="65"/>
      <c r="R6" s="63">
        <f t="shared" ref="R6:R7" si="1">DATEDIF(J6,S6,"m")</f>
        <v>0</v>
      </c>
      <c r="S6" s="31"/>
      <c r="T6" s="64"/>
      <c r="U6" s="100"/>
      <c r="V6" s="38"/>
      <c r="W6" s="44"/>
      <c r="X6" s="41"/>
      <c r="Y6" s="11"/>
      <c r="AA6" t="b">
        <f t="shared" ref="AA6:AA18" si="2">IF(T6&gt;$C$30,$F$29+0.01&amp;"-"&amp;$F$30,IF(T6&gt;$C$29,$F$28+0.01&amp;"-"&amp;$F$29,IF(T6&gt;$C$28,$F$27+0.01&amp;"-"&amp;$F$28,IF(T6&gt;$C$27,$F$26+0.01&amp;"-"&amp;$F$27,IF(T6&gt;$C$26,$F$26)))))</f>
        <v>0</v>
      </c>
      <c r="AB6" t="b">
        <f t="shared" ref="AB6:AB18" si="3">IF(T6&gt;$I$30,$L$29+0.01&amp;"-"&amp;$L$30,IF(T6&gt;$I$29,$L$28+0.01&amp;"-"&amp;$L$29,IF(T6&gt;$I$28,$L$27+0.01&amp;"-"&amp;$L$28,IF(T6&gt;$I$27,$L$26+0.01&amp;"-"&amp;$L$27,IF(T6&gt;$I$26,$L$26)))))</f>
        <v>0</v>
      </c>
    </row>
    <row r="7" spans="1:28" ht="15.75" customHeight="1">
      <c r="A7" s="9"/>
      <c r="B7" s="124"/>
      <c r="C7" s="125"/>
      <c r="D7" s="125"/>
      <c r="E7" s="125"/>
      <c r="F7" s="125"/>
      <c r="G7" s="109"/>
      <c r="H7" s="126"/>
      <c r="I7" s="127"/>
      <c r="J7" s="128"/>
      <c r="K7" s="129"/>
      <c r="L7" s="129"/>
      <c r="M7" s="130"/>
      <c r="N7" s="142"/>
      <c r="O7" s="143"/>
      <c r="P7" s="62" t="b">
        <f t="shared" si="0"/>
        <v>0</v>
      </c>
      <c r="Q7" s="65"/>
      <c r="R7" s="63">
        <f t="shared" si="1"/>
        <v>0</v>
      </c>
      <c r="S7" s="31"/>
      <c r="T7" s="64"/>
      <c r="U7" s="100"/>
      <c r="V7" s="38"/>
      <c r="W7" s="44"/>
      <c r="X7" s="41"/>
      <c r="Y7" s="11"/>
      <c r="AA7" t="b">
        <f t="shared" si="2"/>
        <v>0</v>
      </c>
      <c r="AB7" t="b">
        <f t="shared" si="3"/>
        <v>0</v>
      </c>
    </row>
    <row r="8" spans="1:28" ht="15.75" customHeight="1">
      <c r="A8" s="9"/>
      <c r="B8" s="124"/>
      <c r="C8" s="125"/>
      <c r="D8" s="125"/>
      <c r="E8" s="125"/>
      <c r="F8" s="125"/>
      <c r="G8" s="109"/>
      <c r="H8" s="126"/>
      <c r="I8" s="127"/>
      <c r="J8" s="128"/>
      <c r="K8" s="129"/>
      <c r="L8" s="129"/>
      <c r="M8" s="130"/>
      <c r="N8" s="142"/>
      <c r="O8" s="143"/>
      <c r="P8" s="62"/>
      <c r="Q8" s="65"/>
      <c r="R8" s="63"/>
      <c r="S8" s="31"/>
      <c r="T8" s="64"/>
      <c r="U8" s="100"/>
      <c r="V8" s="38"/>
      <c r="W8" s="44"/>
      <c r="X8" s="41"/>
      <c r="Y8" s="11"/>
      <c r="AA8" t="b">
        <f t="shared" si="2"/>
        <v>0</v>
      </c>
      <c r="AB8" t="b">
        <f t="shared" si="3"/>
        <v>0</v>
      </c>
    </row>
    <row r="9" spans="1:28" ht="15.75" customHeight="1">
      <c r="A9" s="9"/>
      <c r="B9" s="124"/>
      <c r="C9" s="125"/>
      <c r="D9" s="125"/>
      <c r="E9" s="125"/>
      <c r="F9" s="125"/>
      <c r="G9" s="109"/>
      <c r="H9" s="126"/>
      <c r="I9" s="127"/>
      <c r="J9" s="128"/>
      <c r="K9" s="129"/>
      <c r="L9" s="129"/>
      <c r="M9" s="130"/>
      <c r="N9" s="142"/>
      <c r="O9" s="143"/>
      <c r="P9" s="62"/>
      <c r="Q9" s="65"/>
      <c r="R9" s="63"/>
      <c r="S9" s="31"/>
      <c r="T9" s="64"/>
      <c r="U9" s="100"/>
      <c r="V9" s="38"/>
      <c r="W9" s="44"/>
      <c r="X9" s="41"/>
      <c r="Y9" s="11"/>
      <c r="AA9" t="b">
        <f t="shared" si="2"/>
        <v>0</v>
      </c>
      <c r="AB9" t="b">
        <f t="shared" si="3"/>
        <v>0</v>
      </c>
    </row>
    <row r="10" spans="1:28" ht="15.75" customHeight="1">
      <c r="A10" s="9"/>
      <c r="B10" s="124"/>
      <c r="C10" s="125"/>
      <c r="D10" s="125"/>
      <c r="E10" s="125"/>
      <c r="F10" s="125"/>
      <c r="G10" s="109"/>
      <c r="H10" s="126"/>
      <c r="I10" s="127"/>
      <c r="J10" s="128"/>
      <c r="K10" s="129"/>
      <c r="L10" s="129"/>
      <c r="M10" s="130"/>
      <c r="N10" s="142"/>
      <c r="O10" s="143"/>
      <c r="P10" s="62"/>
      <c r="Q10" s="65"/>
      <c r="R10" s="63"/>
      <c r="S10" s="31"/>
      <c r="T10" s="64"/>
      <c r="U10" s="100"/>
      <c r="V10" s="38"/>
      <c r="W10" s="44"/>
      <c r="X10" s="41"/>
      <c r="Y10" s="11"/>
      <c r="AA10" t="b">
        <f t="shared" si="2"/>
        <v>0</v>
      </c>
      <c r="AB10" t="b">
        <f t="shared" si="3"/>
        <v>0</v>
      </c>
    </row>
    <row r="11" spans="1:28" ht="15.75" customHeight="1">
      <c r="A11" s="9"/>
      <c r="B11" s="124"/>
      <c r="C11" s="125"/>
      <c r="D11" s="125"/>
      <c r="E11" s="125"/>
      <c r="F11" s="125"/>
      <c r="G11" s="109"/>
      <c r="H11" s="126"/>
      <c r="I11" s="127"/>
      <c r="J11" s="128"/>
      <c r="K11" s="129"/>
      <c r="L11" s="129"/>
      <c r="M11" s="130"/>
      <c r="N11" s="142"/>
      <c r="O11" s="143"/>
      <c r="P11" s="62"/>
      <c r="Q11" s="65"/>
      <c r="R11" s="63"/>
      <c r="S11" s="31"/>
      <c r="T11" s="64"/>
      <c r="U11" s="100"/>
      <c r="V11" s="38"/>
      <c r="W11" s="44"/>
      <c r="X11" s="41"/>
      <c r="Y11" s="11"/>
      <c r="AA11" t="b">
        <f t="shared" si="2"/>
        <v>0</v>
      </c>
      <c r="AB11" t="b">
        <f t="shared" si="3"/>
        <v>0</v>
      </c>
    </row>
    <row r="12" spans="1:28" ht="15.75" customHeight="1">
      <c r="A12" s="9"/>
      <c r="B12" s="124"/>
      <c r="C12" s="125"/>
      <c r="D12" s="125"/>
      <c r="E12" s="125"/>
      <c r="F12" s="125"/>
      <c r="G12" s="109"/>
      <c r="H12" s="126"/>
      <c r="I12" s="127"/>
      <c r="J12" s="128"/>
      <c r="K12" s="129"/>
      <c r="L12" s="129"/>
      <c r="M12" s="130"/>
      <c r="N12" s="142"/>
      <c r="O12" s="143"/>
      <c r="P12" s="62"/>
      <c r="Q12" s="65"/>
      <c r="R12" s="63"/>
      <c r="S12" s="31"/>
      <c r="T12" s="64"/>
      <c r="U12" s="100"/>
      <c r="V12" s="38"/>
      <c r="W12" s="44"/>
      <c r="X12" s="41"/>
      <c r="Y12" s="11"/>
      <c r="AA12" t="b">
        <f t="shared" si="2"/>
        <v>0</v>
      </c>
      <c r="AB12" t="b">
        <f t="shared" si="3"/>
        <v>0</v>
      </c>
    </row>
    <row r="13" spans="1:28" ht="15.75" customHeight="1">
      <c r="A13" s="9"/>
      <c r="B13" s="124"/>
      <c r="C13" s="125"/>
      <c r="D13" s="125"/>
      <c r="E13" s="125"/>
      <c r="F13" s="125"/>
      <c r="G13" s="109"/>
      <c r="H13" s="126"/>
      <c r="I13" s="127"/>
      <c r="J13" s="128"/>
      <c r="K13" s="129"/>
      <c r="L13" s="129"/>
      <c r="M13" s="130"/>
      <c r="N13" s="142"/>
      <c r="O13" s="143"/>
      <c r="P13" s="62"/>
      <c r="Q13" s="65"/>
      <c r="R13" s="63"/>
      <c r="S13" s="31"/>
      <c r="T13" s="64"/>
      <c r="U13" s="100"/>
      <c r="V13" s="38"/>
      <c r="W13" s="44"/>
      <c r="X13" s="41"/>
      <c r="Y13" s="11"/>
      <c r="AA13" t="b">
        <f t="shared" si="2"/>
        <v>0</v>
      </c>
      <c r="AB13" t="b">
        <f t="shared" si="3"/>
        <v>0</v>
      </c>
    </row>
    <row r="14" spans="1:28" ht="15.75" customHeight="1">
      <c r="A14" s="19"/>
      <c r="B14" s="144"/>
      <c r="C14" s="145"/>
      <c r="D14" s="145"/>
      <c r="E14" s="145"/>
      <c r="F14" s="145"/>
      <c r="G14" s="22"/>
      <c r="H14" s="113"/>
      <c r="I14" s="114"/>
      <c r="J14" s="113"/>
      <c r="K14" s="115"/>
      <c r="L14" s="115"/>
      <c r="M14" s="114"/>
      <c r="N14" s="113"/>
      <c r="O14" s="114"/>
      <c r="P14" s="27"/>
      <c r="Q14" s="25"/>
      <c r="R14" s="29"/>
      <c r="S14" s="32"/>
      <c r="T14" s="34"/>
      <c r="U14" s="36"/>
      <c r="V14" s="39"/>
      <c r="W14" s="23"/>
      <c r="X14" s="43"/>
      <c r="Y14" s="11"/>
      <c r="AA14" t="b">
        <f t="shared" si="2"/>
        <v>0</v>
      </c>
      <c r="AB14" t="b">
        <f t="shared" si="3"/>
        <v>0</v>
      </c>
    </row>
    <row r="15" spans="1:28" ht="15.75" customHeight="1">
      <c r="A15" s="19"/>
      <c r="B15" s="144"/>
      <c r="C15" s="145"/>
      <c r="D15" s="145"/>
      <c r="E15" s="145"/>
      <c r="F15" s="145"/>
      <c r="G15" s="22"/>
      <c r="H15" s="113"/>
      <c r="I15" s="114"/>
      <c r="J15" s="113"/>
      <c r="K15" s="115"/>
      <c r="L15" s="115"/>
      <c r="M15" s="114"/>
      <c r="N15" s="113"/>
      <c r="O15" s="114"/>
      <c r="P15" s="28"/>
      <c r="Q15" s="26"/>
      <c r="R15" s="30"/>
      <c r="S15" s="33"/>
      <c r="T15" s="35"/>
      <c r="U15" s="37"/>
      <c r="V15" s="40"/>
      <c r="W15" s="24"/>
      <c r="X15" s="42"/>
      <c r="Y15" s="11"/>
      <c r="AA15" t="b">
        <f t="shared" si="2"/>
        <v>0</v>
      </c>
      <c r="AB15" t="b">
        <f t="shared" si="3"/>
        <v>0</v>
      </c>
    </row>
    <row r="16" spans="1:28" ht="15.75" customHeight="1">
      <c r="A16" s="19"/>
      <c r="B16" s="142"/>
      <c r="C16" s="146"/>
      <c r="D16" s="146"/>
      <c r="E16" s="146"/>
      <c r="F16" s="146"/>
      <c r="G16" s="20"/>
      <c r="H16" s="113"/>
      <c r="I16" s="114"/>
      <c r="J16" s="113"/>
      <c r="K16" s="115"/>
      <c r="L16" s="115"/>
      <c r="M16" s="114"/>
      <c r="N16" s="113"/>
      <c r="O16" s="114"/>
      <c r="P16" s="23"/>
      <c r="Q16" s="15"/>
      <c r="R16" s="23"/>
      <c r="S16" s="23"/>
      <c r="T16" s="23"/>
      <c r="U16" s="23"/>
      <c r="V16" s="23"/>
      <c r="W16" s="23"/>
      <c r="X16" s="23"/>
      <c r="Y16" s="9"/>
      <c r="AA16" t="b">
        <f t="shared" si="2"/>
        <v>0</v>
      </c>
      <c r="AB16" t="b">
        <f t="shared" si="3"/>
        <v>0</v>
      </c>
    </row>
    <row r="17" spans="1:38" ht="15.75" customHeight="1">
      <c r="A17" s="9"/>
      <c r="B17" s="68" t="s">
        <v>22</v>
      </c>
      <c r="C17" s="69"/>
      <c r="D17" s="69"/>
      <c r="E17" s="69"/>
      <c r="F17" s="18"/>
      <c r="G17" s="20"/>
      <c r="H17" s="113"/>
      <c r="I17" s="114"/>
      <c r="J17" s="113"/>
      <c r="K17" s="115"/>
      <c r="L17" s="115"/>
      <c r="M17" s="114"/>
      <c r="N17" s="113"/>
      <c r="O17" s="114"/>
      <c r="P17" s="23"/>
      <c r="Q17" s="15"/>
      <c r="R17" s="23"/>
      <c r="S17" s="23"/>
      <c r="T17" s="23"/>
      <c r="U17" s="23"/>
      <c r="V17" s="23"/>
      <c r="W17" s="23"/>
      <c r="X17" s="23"/>
      <c r="Y17" s="9"/>
      <c r="AA17" t="b">
        <f t="shared" si="2"/>
        <v>0</v>
      </c>
      <c r="AB17" t="b">
        <f t="shared" si="3"/>
        <v>0</v>
      </c>
    </row>
    <row r="18" spans="1:38" ht="15.75" customHeight="1">
      <c r="A18" s="9"/>
      <c r="B18" s="66" t="s">
        <v>23</v>
      </c>
      <c r="C18" s="66"/>
      <c r="D18" s="66"/>
      <c r="E18" s="66"/>
      <c r="F18" s="67"/>
      <c r="G18" s="21"/>
      <c r="H18" s="113"/>
      <c r="I18" s="114"/>
      <c r="J18" s="113"/>
      <c r="K18" s="115"/>
      <c r="L18" s="115"/>
      <c r="M18" s="114"/>
      <c r="N18" s="113"/>
      <c r="O18" s="114"/>
      <c r="P18" s="24"/>
      <c r="Q18" s="21"/>
      <c r="R18" s="24"/>
      <c r="S18" s="24"/>
      <c r="T18" s="24"/>
      <c r="U18" s="24"/>
      <c r="V18" s="24"/>
      <c r="W18" s="24"/>
      <c r="X18" s="24"/>
      <c r="Y18" s="9"/>
      <c r="AA18" t="b">
        <f t="shared" si="2"/>
        <v>0</v>
      </c>
      <c r="AB18" t="b">
        <f t="shared" si="3"/>
        <v>0</v>
      </c>
    </row>
    <row r="19" spans="1:38" ht="15.75" customHeight="1">
      <c r="A19" s="9"/>
      <c r="B19" s="9"/>
      <c r="C19" s="11"/>
      <c r="D19" s="11"/>
      <c r="E19" s="11"/>
      <c r="F19" s="9"/>
      <c r="G19" s="19"/>
      <c r="H19" s="9"/>
      <c r="I19" s="9"/>
      <c r="J19" s="9"/>
      <c r="K19" s="9"/>
      <c r="L19" s="9"/>
      <c r="M19" s="9"/>
      <c r="N19" s="9"/>
      <c r="O19" s="9"/>
      <c r="P19" s="9"/>
      <c r="Q19" s="9"/>
      <c r="R19" s="9"/>
      <c r="S19" s="9"/>
      <c r="T19" s="9"/>
      <c r="U19" s="9"/>
      <c r="V19" s="13"/>
      <c r="W19" s="13"/>
      <c r="X19" s="9"/>
      <c r="Y19" s="9"/>
    </row>
    <row r="20" spans="1:38" ht="6.75" customHeight="1">
      <c r="A20" s="9"/>
      <c r="B20" s="11"/>
      <c r="C20" s="11"/>
      <c r="D20" s="11"/>
      <c r="E20" s="11"/>
      <c r="F20" s="9"/>
      <c r="G20" s="9"/>
      <c r="H20" s="9"/>
      <c r="I20" s="9"/>
      <c r="J20" s="9"/>
      <c r="K20" s="9"/>
      <c r="L20" s="9"/>
      <c r="M20" s="9"/>
      <c r="N20" s="9"/>
      <c r="O20" s="9"/>
      <c r="P20" s="9"/>
      <c r="Q20" s="9"/>
      <c r="R20" s="9"/>
      <c r="S20" s="9"/>
      <c r="T20" s="9"/>
      <c r="U20" s="9"/>
      <c r="V20" s="13"/>
      <c r="W20" s="13"/>
      <c r="X20" s="9"/>
      <c r="Y20" s="9"/>
    </row>
    <row r="21" spans="1:38" ht="48.75" customHeight="1">
      <c r="A21" s="9"/>
      <c r="B21" s="138" t="s">
        <v>24</v>
      </c>
      <c r="C21" s="138"/>
      <c r="D21" s="138"/>
      <c r="E21" s="138"/>
      <c r="F21" s="138"/>
      <c r="G21" s="138"/>
      <c r="H21" s="138"/>
      <c r="I21" s="138"/>
      <c r="J21" s="138"/>
      <c r="K21" s="138"/>
      <c r="L21" s="138"/>
      <c r="M21" s="138"/>
      <c r="N21" s="138"/>
      <c r="O21" s="138"/>
      <c r="P21" s="138"/>
      <c r="Q21" s="138"/>
      <c r="R21" s="138"/>
      <c r="S21" s="138"/>
      <c r="T21" s="138"/>
      <c r="U21" s="138"/>
      <c r="V21" s="138"/>
      <c r="W21" s="13"/>
      <c r="X21" s="9"/>
      <c r="Y21" s="9"/>
      <c r="Z21" s="1"/>
      <c r="AA21" s="1"/>
      <c r="AB21" s="1"/>
      <c r="AC21" s="1"/>
      <c r="AD21" s="1"/>
      <c r="AE21" s="1"/>
      <c r="AF21" s="1"/>
      <c r="AG21" s="1"/>
      <c r="AH21" s="1"/>
      <c r="AI21" s="1"/>
      <c r="AJ21" s="1"/>
      <c r="AK21" s="1"/>
      <c r="AL21" s="1"/>
    </row>
    <row r="22" spans="1:38" ht="15.75">
      <c r="A22" s="9"/>
      <c r="B22" s="14"/>
      <c r="C22" s="14"/>
      <c r="D22" s="14"/>
      <c r="E22" s="14"/>
      <c r="F22" s="9"/>
      <c r="G22" s="9"/>
      <c r="H22" s="9"/>
      <c r="I22" s="9"/>
      <c r="J22" s="9"/>
      <c r="K22" s="9"/>
      <c r="L22" s="9"/>
      <c r="M22" s="9"/>
      <c r="N22" s="9"/>
      <c r="O22" s="9"/>
      <c r="P22" s="9"/>
      <c r="Q22" s="9"/>
      <c r="R22" s="9"/>
      <c r="S22" s="9"/>
      <c r="T22" s="9"/>
      <c r="U22" s="9"/>
      <c r="V22" s="13"/>
      <c r="W22" s="13"/>
      <c r="X22" s="9"/>
      <c r="Y22" s="9"/>
      <c r="Z22" s="1"/>
      <c r="AA22" s="1"/>
      <c r="AB22" s="1"/>
      <c r="AC22" s="1"/>
      <c r="AD22" s="1"/>
      <c r="AE22" s="1"/>
      <c r="AF22" s="1"/>
      <c r="AG22" s="1"/>
      <c r="AH22" s="1"/>
      <c r="AI22" s="1"/>
      <c r="AJ22" s="1"/>
      <c r="AK22" s="1"/>
      <c r="AL22" s="1"/>
    </row>
    <row r="23" spans="1:38" ht="23.25">
      <c r="A23" s="9"/>
      <c r="B23" s="77" t="s">
        <v>25</v>
      </c>
      <c r="C23" s="14"/>
      <c r="D23" s="14"/>
      <c r="E23" s="14"/>
      <c r="F23" s="9"/>
      <c r="G23" s="9"/>
      <c r="H23" s="47"/>
      <c r="I23" s="47"/>
      <c r="J23" s="47"/>
      <c r="K23" s="47"/>
      <c r="L23" s="47"/>
      <c r="M23" s="47"/>
      <c r="N23" s="47"/>
      <c r="O23" s="9"/>
      <c r="P23" s="9"/>
      <c r="Q23" s="9"/>
      <c r="R23" s="9"/>
      <c r="S23" s="9"/>
      <c r="T23" s="9"/>
      <c r="U23" s="9"/>
      <c r="V23" s="13"/>
      <c r="W23" s="13"/>
      <c r="X23" s="9"/>
      <c r="Y23" s="9"/>
      <c r="Z23" s="1"/>
      <c r="AA23" s="1"/>
      <c r="AB23" s="1"/>
      <c r="AC23" s="1"/>
      <c r="AD23" s="1"/>
      <c r="AE23" s="1"/>
      <c r="AF23" s="1"/>
      <c r="AG23" s="1"/>
      <c r="AH23" s="1"/>
      <c r="AI23" s="1"/>
      <c r="AJ23" s="1"/>
      <c r="AK23" s="1"/>
      <c r="AL23" s="1"/>
    </row>
    <row r="24" spans="1:38" ht="27.75" customHeight="1">
      <c r="A24" s="9"/>
      <c r="B24" s="131" t="s">
        <v>26</v>
      </c>
      <c r="C24" s="132"/>
      <c r="D24" s="132"/>
      <c r="E24" s="132"/>
      <c r="F24" s="133"/>
      <c r="G24" s="47"/>
      <c r="H24" s="131" t="s">
        <v>27</v>
      </c>
      <c r="I24" s="132"/>
      <c r="J24" s="132"/>
      <c r="K24" s="132"/>
      <c r="L24" s="132"/>
      <c r="M24" s="132"/>
      <c r="N24" s="133"/>
      <c r="O24" s="47"/>
      <c r="P24" s="47"/>
      <c r="Q24" s="47"/>
      <c r="R24" s="47"/>
      <c r="S24" s="47"/>
      <c r="T24" s="47"/>
      <c r="U24" s="9"/>
      <c r="V24" s="9"/>
      <c r="W24" s="9"/>
      <c r="X24" s="9"/>
      <c r="Y24" s="9"/>
    </row>
    <row r="25" spans="1:38" ht="28.7" customHeight="1">
      <c r="A25" s="47"/>
      <c r="B25" s="54" t="s">
        <v>28</v>
      </c>
      <c r="C25" s="131" t="s">
        <v>29</v>
      </c>
      <c r="D25" s="132"/>
      <c r="E25" s="133"/>
      <c r="F25" s="54" t="s">
        <v>30</v>
      </c>
      <c r="G25" s="9"/>
      <c r="H25" s="54" t="s">
        <v>28</v>
      </c>
      <c r="I25" s="131" t="s">
        <v>29</v>
      </c>
      <c r="J25" s="132"/>
      <c r="K25" s="133"/>
      <c r="L25" s="131" t="s">
        <v>30</v>
      </c>
      <c r="M25" s="132"/>
      <c r="N25" s="133"/>
      <c r="O25" s="47"/>
      <c r="P25" s="47"/>
      <c r="Q25" s="47"/>
      <c r="R25" s="47"/>
      <c r="S25" s="47"/>
      <c r="T25" s="47"/>
      <c r="U25" s="9"/>
      <c r="V25" s="9"/>
      <c r="W25" s="9"/>
      <c r="X25" s="9"/>
      <c r="Y25" s="9"/>
    </row>
    <row r="26" spans="1:38" ht="18" customHeight="1">
      <c r="A26" s="9"/>
      <c r="B26" s="53" t="s">
        <v>31</v>
      </c>
      <c r="C26" s="56">
        <v>0</v>
      </c>
      <c r="D26" s="60" t="s">
        <v>32</v>
      </c>
      <c r="E26" s="59">
        <v>1</v>
      </c>
      <c r="F26" s="52">
        <v>15</v>
      </c>
      <c r="G26" s="9"/>
      <c r="H26" s="105" t="s">
        <v>31</v>
      </c>
      <c r="I26" s="106">
        <v>0</v>
      </c>
      <c r="J26" s="107" t="s">
        <v>32</v>
      </c>
      <c r="K26" s="108">
        <v>1</v>
      </c>
      <c r="L26" s="136">
        <v>16.02</v>
      </c>
      <c r="M26" s="137"/>
      <c r="N26" s="137"/>
      <c r="O26" s="9"/>
      <c r="P26" s="9"/>
      <c r="Q26" s="9"/>
      <c r="R26" s="9"/>
      <c r="S26" s="9"/>
      <c r="T26" s="9"/>
      <c r="U26" s="9"/>
      <c r="V26" s="9"/>
      <c r="W26" s="9"/>
      <c r="X26" s="9"/>
      <c r="Y26" s="9"/>
    </row>
    <row r="27" spans="1:38">
      <c r="A27" s="9"/>
      <c r="B27" s="53" t="s">
        <v>33</v>
      </c>
      <c r="C27" s="57">
        <v>1</v>
      </c>
      <c r="D27" s="61" t="s">
        <v>32</v>
      </c>
      <c r="E27" s="59">
        <v>3</v>
      </c>
      <c r="F27" s="52">
        <v>15.65</v>
      </c>
      <c r="G27" s="9"/>
      <c r="H27" s="105" t="s">
        <v>33</v>
      </c>
      <c r="I27" s="106">
        <v>1</v>
      </c>
      <c r="J27" s="107" t="s">
        <v>32</v>
      </c>
      <c r="K27" s="108">
        <v>3</v>
      </c>
      <c r="L27" s="136">
        <v>16.5</v>
      </c>
      <c r="M27" s="137"/>
      <c r="N27" s="137"/>
      <c r="O27" s="48"/>
      <c r="P27" s="9"/>
      <c r="Q27" s="9"/>
      <c r="R27" s="9"/>
      <c r="S27" s="9"/>
      <c r="T27" s="9"/>
      <c r="U27" s="9"/>
      <c r="V27" s="9"/>
      <c r="W27" s="9"/>
      <c r="X27" s="9"/>
      <c r="Y27" s="9"/>
    </row>
    <row r="28" spans="1:38">
      <c r="A28" s="9"/>
      <c r="B28" s="53" t="s">
        <v>34</v>
      </c>
      <c r="C28" s="57">
        <v>3</v>
      </c>
      <c r="D28" s="61" t="s">
        <v>32</v>
      </c>
      <c r="E28" s="59">
        <v>5</v>
      </c>
      <c r="F28" s="52">
        <v>16.3</v>
      </c>
      <c r="G28" s="9"/>
      <c r="H28" s="105" t="s">
        <v>34</v>
      </c>
      <c r="I28" s="106">
        <v>3</v>
      </c>
      <c r="J28" s="107" t="s">
        <v>32</v>
      </c>
      <c r="K28" s="108">
        <v>5</v>
      </c>
      <c r="L28" s="136">
        <v>17</v>
      </c>
      <c r="M28" s="137"/>
      <c r="N28" s="137"/>
      <c r="O28" s="48"/>
      <c r="P28" s="9"/>
      <c r="Q28" s="9"/>
      <c r="R28" s="9"/>
      <c r="S28" s="9"/>
      <c r="T28" s="9"/>
      <c r="U28" s="9"/>
      <c r="V28" s="9"/>
      <c r="W28" s="9"/>
      <c r="X28" s="9"/>
      <c r="Y28" s="9"/>
    </row>
    <row r="29" spans="1:38">
      <c r="A29" s="9"/>
      <c r="B29" s="53" t="s">
        <v>35</v>
      </c>
      <c r="C29" s="57">
        <v>5</v>
      </c>
      <c r="D29" s="61" t="s">
        <v>32</v>
      </c>
      <c r="E29" s="59">
        <v>7</v>
      </c>
      <c r="F29" s="52">
        <v>16.95</v>
      </c>
      <c r="G29" s="9"/>
      <c r="H29" s="105" t="s">
        <v>35</v>
      </c>
      <c r="I29" s="106">
        <v>5</v>
      </c>
      <c r="J29" s="107" t="s">
        <v>32</v>
      </c>
      <c r="K29" s="108">
        <v>7</v>
      </c>
      <c r="L29" s="136">
        <v>17.5</v>
      </c>
      <c r="M29" s="137"/>
      <c r="N29" s="137"/>
      <c r="O29" s="48"/>
      <c r="P29" s="9"/>
      <c r="Q29" s="9"/>
      <c r="R29" s="9"/>
      <c r="S29" s="9"/>
      <c r="T29" s="9"/>
      <c r="U29" s="9"/>
      <c r="V29" s="9"/>
      <c r="W29" s="9"/>
      <c r="X29" s="9"/>
      <c r="Y29" s="9"/>
    </row>
    <row r="30" spans="1:38">
      <c r="A30" s="9"/>
      <c r="B30" s="53" t="s">
        <v>36</v>
      </c>
      <c r="C30" s="57">
        <v>7</v>
      </c>
      <c r="D30" s="61" t="s">
        <v>37</v>
      </c>
      <c r="E30" s="59"/>
      <c r="F30" s="52">
        <v>17.579999999999998</v>
      </c>
      <c r="G30" s="9"/>
      <c r="H30" s="105" t="s">
        <v>36</v>
      </c>
      <c r="I30" s="106">
        <v>7</v>
      </c>
      <c r="J30" s="107" t="s">
        <v>37</v>
      </c>
      <c r="K30" s="108"/>
      <c r="L30" s="136">
        <v>18</v>
      </c>
      <c r="M30" s="137"/>
      <c r="N30" s="137"/>
      <c r="O30" s="48"/>
      <c r="P30" s="9"/>
      <c r="Q30" s="9"/>
      <c r="R30" s="9"/>
      <c r="S30" s="9"/>
      <c r="T30" s="9"/>
      <c r="U30" s="9"/>
      <c r="V30" s="9"/>
      <c r="W30" s="9"/>
      <c r="X30" s="9"/>
      <c r="Y30" s="9"/>
    </row>
    <row r="31" spans="1:38" ht="18.75">
      <c r="A31" s="9"/>
      <c r="B31" s="53" t="s">
        <v>38</v>
      </c>
      <c r="C31" s="58"/>
      <c r="D31" s="61"/>
      <c r="E31" s="55"/>
      <c r="F31" s="28" t="s">
        <v>39</v>
      </c>
      <c r="G31" s="9"/>
      <c r="H31" s="47"/>
      <c r="I31" s="47"/>
      <c r="J31" s="47"/>
      <c r="K31" s="47"/>
      <c r="L31" s="47"/>
      <c r="M31" s="47"/>
      <c r="N31" s="47"/>
      <c r="O31" s="9"/>
      <c r="P31" s="9"/>
      <c r="Q31" s="9"/>
      <c r="R31" s="9"/>
      <c r="S31" s="9"/>
      <c r="T31" s="9"/>
      <c r="U31" s="9"/>
      <c r="V31" s="9"/>
      <c r="W31" s="9"/>
      <c r="X31" s="9"/>
      <c r="Y31" s="9"/>
    </row>
    <row r="32" spans="1:38" ht="12.75" customHeight="1">
      <c r="A32" s="9"/>
      <c r="B32" s="49"/>
      <c r="C32" s="49"/>
      <c r="D32" s="49"/>
      <c r="E32" s="49"/>
      <c r="F32" s="9"/>
      <c r="G32" s="9"/>
      <c r="H32" s="9"/>
      <c r="I32" s="9"/>
      <c r="J32" s="9"/>
      <c r="K32" s="9"/>
      <c r="L32" s="9"/>
      <c r="M32" s="9"/>
      <c r="N32" s="9"/>
      <c r="O32" s="9"/>
      <c r="P32" s="9"/>
      <c r="Q32" s="9"/>
      <c r="R32" s="9"/>
      <c r="S32" s="9"/>
      <c r="T32" s="9"/>
      <c r="U32" s="9"/>
      <c r="V32" s="9"/>
      <c r="W32" s="9"/>
      <c r="X32" s="9"/>
      <c r="Y32" s="9"/>
    </row>
    <row r="33" spans="1:25" ht="18.75">
      <c r="A33" s="9"/>
      <c r="B33" s="48" t="s">
        <v>40</v>
      </c>
      <c r="C33" s="47"/>
      <c r="D33" s="47"/>
      <c r="E33" s="47"/>
      <c r="F33" s="47"/>
      <c r="G33" s="47"/>
      <c r="H33" s="47"/>
      <c r="I33" s="47"/>
      <c r="J33" s="47"/>
      <c r="K33" s="47"/>
      <c r="L33" s="47"/>
      <c r="M33" s="47"/>
      <c r="N33" s="47"/>
      <c r="O33" s="47"/>
      <c r="P33" s="47"/>
      <c r="Q33" s="47"/>
      <c r="R33" s="47"/>
      <c r="S33" s="47"/>
      <c r="T33" s="47"/>
      <c r="U33" s="9"/>
      <c r="V33" s="9"/>
      <c r="W33" s="9"/>
      <c r="X33" s="9"/>
      <c r="Y33" s="9"/>
    </row>
    <row r="34" spans="1:25">
      <c r="A34" s="9"/>
      <c r="B34" s="9" t="s">
        <v>41</v>
      </c>
      <c r="C34" s="9"/>
      <c r="D34" s="50"/>
      <c r="E34" s="50"/>
      <c r="F34" s="9"/>
      <c r="G34" s="51"/>
      <c r="H34" s="51"/>
      <c r="I34" s="51"/>
      <c r="J34" s="51"/>
      <c r="K34" s="51"/>
      <c r="L34" s="51"/>
      <c r="M34" s="9"/>
      <c r="N34" s="9"/>
      <c r="O34" s="48"/>
      <c r="P34" s="9"/>
      <c r="Q34" s="9"/>
      <c r="R34" s="9"/>
      <c r="S34" s="9"/>
      <c r="T34" s="9"/>
      <c r="U34" s="9"/>
      <c r="V34" s="9"/>
      <c r="W34" s="9"/>
      <c r="X34" s="9"/>
      <c r="Y34" s="9"/>
    </row>
    <row r="35" spans="1:25">
      <c r="A35" s="9"/>
      <c r="B35" s="9"/>
      <c r="C35" s="9"/>
      <c r="D35" s="50"/>
      <c r="E35" s="50"/>
      <c r="F35" s="9"/>
      <c r="G35" s="51"/>
      <c r="H35" s="51"/>
      <c r="I35" s="51"/>
      <c r="J35" s="51"/>
      <c r="K35" s="51"/>
      <c r="L35" s="51"/>
      <c r="M35" s="9"/>
      <c r="N35" s="9"/>
      <c r="O35" s="48"/>
      <c r="P35" s="9"/>
      <c r="Q35" s="9"/>
      <c r="R35" s="9"/>
      <c r="S35" s="9"/>
      <c r="T35" s="9"/>
      <c r="U35" s="9"/>
      <c r="V35" s="9"/>
      <c r="W35" s="9"/>
      <c r="X35" s="9"/>
      <c r="Y35" s="9"/>
    </row>
    <row r="36" spans="1:25">
      <c r="D36" s="4"/>
      <c r="E36" s="4"/>
      <c r="G36" s="3"/>
      <c r="H36" s="3"/>
      <c r="I36" s="3"/>
      <c r="J36" s="3"/>
      <c r="K36" s="3"/>
      <c r="L36" s="3"/>
      <c r="O36" s="2"/>
    </row>
    <row r="37" spans="1:25">
      <c r="D37" s="4"/>
      <c r="E37" s="4"/>
      <c r="G37" s="3"/>
      <c r="H37" s="3"/>
      <c r="I37" s="3"/>
      <c r="J37" s="3"/>
      <c r="K37" s="3"/>
      <c r="L37" s="3"/>
      <c r="O37" s="2"/>
    </row>
    <row r="38" spans="1:25">
      <c r="D38" s="4"/>
      <c r="E38" s="4"/>
      <c r="G38" s="3"/>
      <c r="H38" s="3"/>
      <c r="I38" s="3"/>
      <c r="J38" s="3"/>
      <c r="K38" s="3"/>
      <c r="L38" s="3"/>
      <c r="M38" s="3"/>
      <c r="N38" s="3"/>
      <c r="O38" s="2"/>
    </row>
    <row r="39" spans="1:25">
      <c r="D39" s="4"/>
      <c r="E39" s="4"/>
    </row>
    <row r="40" spans="1:25" ht="32.25" customHeight="1">
      <c r="B40" s="134"/>
      <c r="C40" s="134"/>
      <c r="D40" s="134"/>
      <c r="E40" s="134"/>
      <c r="F40" s="135"/>
      <c r="G40" s="135"/>
      <c r="H40" s="135"/>
      <c r="I40" s="135"/>
      <c r="J40" s="135"/>
      <c r="K40" s="135"/>
      <c r="L40" s="135"/>
      <c r="M40" s="135"/>
      <c r="N40" s="135"/>
      <c r="O40" s="135"/>
      <c r="P40" s="135"/>
      <c r="Q40" s="135"/>
      <c r="R40" s="135"/>
      <c r="S40" s="135"/>
      <c r="T40" s="135"/>
      <c r="U40" s="135"/>
    </row>
    <row r="41" spans="1:25" ht="30" customHeight="1">
      <c r="B41" s="134"/>
      <c r="C41" s="134"/>
      <c r="D41" s="134"/>
      <c r="E41" s="134"/>
      <c r="F41" s="135"/>
      <c r="G41" s="135"/>
      <c r="H41" s="135"/>
      <c r="I41" s="135"/>
      <c r="J41" s="135"/>
      <c r="K41" s="135"/>
      <c r="L41" s="135"/>
      <c r="M41" s="135"/>
      <c r="N41" s="135"/>
      <c r="O41" s="135"/>
      <c r="P41" s="135"/>
      <c r="Q41" s="135"/>
      <c r="R41" s="135"/>
      <c r="S41" s="135"/>
      <c r="T41" s="135"/>
      <c r="U41" s="135"/>
    </row>
    <row r="42" spans="1:25" ht="30" customHeight="1">
      <c r="B42" s="134"/>
      <c r="C42" s="134"/>
      <c r="D42" s="134"/>
      <c r="E42" s="134"/>
      <c r="F42" s="135"/>
      <c r="G42" s="135"/>
      <c r="H42" s="135"/>
      <c r="I42" s="135"/>
      <c r="J42" s="135"/>
      <c r="K42" s="135"/>
      <c r="L42" s="135"/>
      <c r="M42" s="135"/>
      <c r="N42" s="135"/>
      <c r="O42" s="135"/>
      <c r="P42" s="135"/>
      <c r="Q42" s="135"/>
      <c r="R42" s="135"/>
      <c r="S42" s="135"/>
      <c r="T42" s="135"/>
      <c r="U42" s="135"/>
    </row>
    <row r="43" spans="1:25" ht="30" customHeight="1">
      <c r="B43" s="134"/>
      <c r="C43" s="134"/>
      <c r="D43" s="134"/>
      <c r="E43" s="134"/>
      <c r="F43" s="135"/>
      <c r="G43" s="135"/>
      <c r="H43" s="135"/>
      <c r="I43" s="135"/>
      <c r="J43" s="135"/>
      <c r="K43" s="135"/>
      <c r="L43" s="135"/>
      <c r="M43" s="135"/>
      <c r="N43" s="135"/>
      <c r="O43" s="135"/>
      <c r="P43" s="135"/>
      <c r="Q43" s="135"/>
      <c r="R43" s="135"/>
      <c r="S43" s="135"/>
      <c r="T43" s="135"/>
      <c r="U43" s="135"/>
    </row>
    <row r="44" spans="1:25" ht="30" customHeight="1">
      <c r="B44" s="134"/>
      <c r="C44" s="134"/>
      <c r="D44" s="134"/>
      <c r="E44" s="134"/>
      <c r="F44" s="135"/>
      <c r="G44" s="135"/>
      <c r="H44" s="135"/>
      <c r="I44" s="135"/>
      <c r="J44" s="135"/>
      <c r="K44" s="135"/>
      <c r="L44" s="135"/>
      <c r="M44" s="135"/>
      <c r="N44" s="135"/>
      <c r="O44" s="135"/>
      <c r="P44" s="135"/>
      <c r="Q44" s="135"/>
      <c r="R44" s="135"/>
      <c r="S44" s="135"/>
      <c r="T44" s="135"/>
      <c r="U44" s="135"/>
    </row>
    <row r="45" spans="1:25" ht="15.75" customHeight="1"/>
    <row r="46" spans="1:25" ht="15.75" customHeight="1"/>
    <row r="47" spans="1:25" ht="15.75" customHeight="1"/>
    <row r="48" spans="1:2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77">
    <mergeCell ref="Q3:V3"/>
    <mergeCell ref="B4:F4"/>
    <mergeCell ref="H4:I4"/>
    <mergeCell ref="J4:M4"/>
    <mergeCell ref="N4:O4"/>
    <mergeCell ref="B5:F5"/>
    <mergeCell ref="H5:I5"/>
    <mergeCell ref="J5:M5"/>
    <mergeCell ref="N5:O5"/>
    <mergeCell ref="B3:M3"/>
    <mergeCell ref="N3:P3"/>
    <mergeCell ref="B15:F15"/>
    <mergeCell ref="H15:I15"/>
    <mergeCell ref="J15:M15"/>
    <mergeCell ref="N15:O15"/>
    <mergeCell ref="B16:F16"/>
    <mergeCell ref="H16:I16"/>
    <mergeCell ref="J16:M16"/>
    <mergeCell ref="N16:O16"/>
    <mergeCell ref="H24:N24"/>
    <mergeCell ref="C25:E25"/>
    <mergeCell ref="I25:K25"/>
    <mergeCell ref="L25:N25"/>
    <mergeCell ref="H17:I17"/>
    <mergeCell ref="J17:M17"/>
    <mergeCell ref="N17:O17"/>
    <mergeCell ref="H18:I18"/>
    <mergeCell ref="J18:M18"/>
    <mergeCell ref="N18:O18"/>
    <mergeCell ref="B41:U41"/>
    <mergeCell ref="B42:U42"/>
    <mergeCell ref="B43:U43"/>
    <mergeCell ref="B44:U44"/>
    <mergeCell ref="N14:O14"/>
    <mergeCell ref="J14:M14"/>
    <mergeCell ref="H14:I14"/>
    <mergeCell ref="B14:F14"/>
    <mergeCell ref="L26:N26"/>
    <mergeCell ref="L27:N27"/>
    <mergeCell ref="L28:N28"/>
    <mergeCell ref="L29:N29"/>
    <mergeCell ref="L30:N30"/>
    <mergeCell ref="B40:U40"/>
    <mergeCell ref="B21:V21"/>
    <mergeCell ref="B24:F24"/>
    <mergeCell ref="B6:F6"/>
    <mergeCell ref="H6:I6"/>
    <mergeCell ref="J6:M6"/>
    <mergeCell ref="N6:O6"/>
    <mergeCell ref="B7:F7"/>
    <mergeCell ref="H7:I7"/>
    <mergeCell ref="J7:M7"/>
    <mergeCell ref="N7:O7"/>
    <mergeCell ref="B8:F8"/>
    <mergeCell ref="H8:I8"/>
    <mergeCell ref="J8:M8"/>
    <mergeCell ref="N8:O8"/>
    <mergeCell ref="B9:F9"/>
    <mergeCell ref="H9:I9"/>
    <mergeCell ref="J9:M9"/>
    <mergeCell ref="N9:O9"/>
    <mergeCell ref="B10:F10"/>
    <mergeCell ref="H10:I10"/>
    <mergeCell ref="J10:M10"/>
    <mergeCell ref="N10:O10"/>
    <mergeCell ref="B11:F11"/>
    <mergeCell ref="H11:I11"/>
    <mergeCell ref="J11:M11"/>
    <mergeCell ref="N11:O11"/>
    <mergeCell ref="B12:F12"/>
    <mergeCell ref="H12:I12"/>
    <mergeCell ref="J12:M12"/>
    <mergeCell ref="N12:O12"/>
    <mergeCell ref="B13:F13"/>
    <mergeCell ref="H13:I13"/>
    <mergeCell ref="J13:M13"/>
    <mergeCell ref="N13:O13"/>
  </mergeCells>
  <dataValidations count="2">
    <dataValidation type="list" allowBlank="1" showInputMessage="1" showErrorMessage="1" sqref="O15 N5:N13" xr:uid="{EC504A78-43B7-47E2-A569-23A5EF67E131}">
      <formula1>"Master, Bach or 120 cr, 90 cr, Assoc or 60 cr, 30 cr, 15 cr, HS Grad or equiv."</formula1>
    </dataValidation>
    <dataValidation type="list" allowBlank="1" showInputMessage="1" showErrorMessage="1" sqref="G5:G13" xr:uid="{8C12C56D-69A2-4000-A372-C9211026D82E}">
      <formula1>"Outreach Mentor, Tutor, Parent Specialist, Admin"</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T l m Q W f / c m o K j A A A A 9 g A A A B I A H A B D b 2 5 m a W c v U G F j a 2 F n Z S 5 4 b W w g o h g A K K A U A A A A A A A A A A A A A A A A A A A A A A A A A A A A h Y + 9 D o I w F I V f h X S n P 7 A Q c q m D q y Q m R O P a Q I V G u B h a L O / m 4 C P 5 C m I U d X M 8 3 / m G c + 7 X G 6 y m r g 0 u e r C m x 4 w I y k m g s e w r g 3 V G R n c M E 7 K S s F X l S d U 6 m G W 0 6 W S r j D T O n V P G v P f U x 7 Q f a h Z x L t g h 3 x R l o z t F P r L 5 L 4 c G r V N Y a i J h / x o j I y r i h I q E U w 5 s g Z A b / A r R v P f Z / k B Y j 6 0 b B y 0 1 h r s C 2 B K B v T / I B 1 B L A w Q U A A I A C A B O W Z B 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l m Q W S i K R 7 g O A A A A E Q A A A B M A H A B G b 3 J t d W x h c y 9 T Z W N 0 a W 9 u M S 5 t I K I Y A C i g F A A A A A A A A A A A A A A A A A A A A A A A A A A A A C t O T S 7 J z M 9 T C I b Q h t Y A U E s B A i 0 A F A A C A A g A T l m Q W f / c m o K j A A A A 9 g A A A B I A A A A A A A A A A A A A A A A A A A A A A E N v b m Z p Z y 9 Q Y W N r Y W d l L n h t b F B L A Q I t A B Q A A g A I A E 5 Z k F k P y u m r p A A A A O k A A A A T A A A A A A A A A A A A A A A A A O 8 A A A B b Q 2 9 u d G V u d F 9 U e X B l c 1 0 u e G 1 s U E s B A i 0 A F A A C A A g A T l m Q 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j M A L 5 y H 6 x I o c o K p 1 8 i G 8 I A A A A A A g A A A A A A E G Y A A A A B A A A g A A A A F m m o E c 5 D 0 q T b p c u r Y b t h / b 8 q O x U R 7 T g I 2 T f d Y Q 4 9 q D Q A A A A A D o A A A A A C A A A g A A A A P I s i q 6 I Y E s V Q B N 0 8 R M 2 g R w 9 R O l v J E h V v X e J K O L a x p b R Q A A A A j H k b e m t C O L E Z r G M D C S N i 4 G 2 S c b s E 0 b g k T B / m o p U M k 5 s a F U D D 0 F 5 9 a 0 R / Z Q S O T r s 6 W c k D O b 3 g 0 + O y Z R q O c p G G C n 1 B A R v 6 r n Z v 5 E i W x e J d 6 W h A A A A A K n w L d M V r 3 9 n j G F l e 6 / p t o C S H a d h Z 2 I j 0 G G w 6 D 5 s j 3 u r a o b G j n B m S r j + G b A v 2 4 / 2 R 1 v f i f + T L E E W e E X k 5 8 H P b H w = = < / D a t a M a s h u p > 
</file>

<file path=customXml/itemProps1.xml><?xml version="1.0" encoding="utf-8"?>
<ds:datastoreItem xmlns:ds="http://schemas.openxmlformats.org/officeDocument/2006/customXml" ds:itemID="{4F5B9401-573D-4878-A9BD-C10E26283DCB}">
  <ds:schemaRefs>
    <ds:schemaRef ds:uri="http://schemas.microsoft.com/DataMashup"/>
  </ds:schemaRefs>
</ds:datastoreItem>
</file>

<file path=docMetadata/LabelInfo.xml><?xml version="1.0" encoding="utf-8"?>
<clbl:labelList xmlns:clbl="http://schemas.microsoft.com/office/2020/mipLabelMetadata">
  <clbl:label id="{1ea2b65f-2f5e-440e-b025-dfdfafd8e097}" enabled="0" method="" siteId="{1ea2b65f-2f5e-440e-b025-dfdfafd8e0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Wage Pay Calc</vt:lpstr>
      <vt:lpstr>Outreach Mentor</vt:lpstr>
      <vt:lpstr>Administrative Assistant</vt:lpstr>
      <vt:lpstr>Region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Craig</dc:creator>
  <cp:keywords/>
  <dc:description/>
  <cp:lastModifiedBy>Susan Craig</cp:lastModifiedBy>
  <cp:revision/>
  <dcterms:created xsi:type="dcterms:W3CDTF">2023-06-07T17:54:34Z</dcterms:created>
  <dcterms:modified xsi:type="dcterms:W3CDTF">2026-07-16T16:25:43Z</dcterms:modified>
  <cp:category/>
  <cp:contentStatus/>
</cp:coreProperties>
</file>